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C3B0529-7043-45A0-8E27-BF18A3CFB7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12" r:id="rId3"/>
    <sheet name="Лист4" sheetId="14" r:id="rId4"/>
    <sheet name="Лист5" sheetId="15" r:id="rId5"/>
    <sheet name="форма 5" sheetId="7" r:id="rId6"/>
    <sheet name="таблица 1" sheetId="16" r:id="rId7"/>
  </sheets>
  <definedNames>
    <definedName name="_xlnm._FilterDatabase" localSheetId="0" hidden="1">Лист1!$A$43:$L$75</definedName>
    <definedName name="_xlnm._FilterDatabase" localSheetId="1" hidden="1">Лист2!$A$6:$H$38</definedName>
  </definedNames>
  <calcPr calcId="181029"/>
</workbook>
</file>

<file path=xl/calcChain.xml><?xml version="1.0" encoding="utf-8"?>
<calcChain xmlns="http://schemas.openxmlformats.org/spreadsheetml/2006/main">
  <c r="H10" i="16" l="1"/>
  <c r="T9" i="16"/>
  <c r="S9" i="16"/>
  <c r="P9" i="16"/>
  <c r="O9" i="16"/>
  <c r="N9" i="16"/>
  <c r="M9" i="16"/>
  <c r="L9" i="16"/>
  <c r="K9" i="16"/>
  <c r="H9" i="16"/>
  <c r="G9" i="16"/>
  <c r="D9" i="16"/>
  <c r="C9" i="16"/>
  <c r="F8" i="16"/>
  <c r="F9" i="16" s="1"/>
  <c r="E8" i="16"/>
  <c r="E9" i="16" s="1"/>
  <c r="C36" i="2" l="1"/>
  <c r="D32" i="2"/>
  <c r="C32" i="2"/>
  <c r="D29" i="2"/>
  <c r="E38" i="1"/>
  <c r="F73" i="1"/>
  <c r="H73" i="1"/>
  <c r="D40" i="2"/>
  <c r="C40" i="2"/>
  <c r="D41" i="2" l="1"/>
  <c r="Y16" i="7" s="1"/>
  <c r="Q16" i="7"/>
  <c r="H16" i="7"/>
  <c r="H75" i="1"/>
  <c r="C29" i="2"/>
  <c r="D13" i="2"/>
  <c r="D43" i="2" s="1"/>
  <c r="C13" i="2"/>
  <c r="E73" i="1"/>
  <c r="E74" i="1" s="1"/>
  <c r="F75" i="1"/>
  <c r="H22" i="1"/>
  <c r="H74" i="1" s="1"/>
  <c r="F22" i="1"/>
  <c r="C37" i="2" l="1"/>
  <c r="M16" i="7" s="1"/>
  <c r="C43" i="2"/>
  <c r="F77" i="1"/>
  <c r="K16" i="7" s="1"/>
  <c r="J16" i="7" s="1"/>
  <c r="E79" i="1"/>
  <c r="G79" i="1" s="1"/>
  <c r="E75" i="1"/>
  <c r="F74" i="1"/>
  <c r="D36" i="2"/>
  <c r="D37" i="2" s="1"/>
  <c r="G22" i="1"/>
  <c r="F79" i="1" s="1"/>
  <c r="H15" i="15" l="1"/>
  <c r="H17" i="15" s="1"/>
  <c r="H23" i="15" s="1"/>
  <c r="E43" i="2"/>
  <c r="I15" i="15" s="1"/>
  <c r="I17" i="15" s="1"/>
  <c r="I23" i="15" s="1"/>
  <c r="O16" i="7"/>
  <c r="N16" i="7" s="1"/>
  <c r="G74" i="1"/>
  <c r="G77" i="1"/>
  <c r="G78" i="1" s="1"/>
  <c r="S16" i="7" s="1"/>
  <c r="D38" i="2"/>
  <c r="U16" i="7" s="1"/>
  <c r="R16" i="7" l="1"/>
  <c r="W16" i="7"/>
  <c r="V16" i="7" s="1"/>
</calcChain>
</file>

<file path=xl/sharedStrings.xml><?xml version="1.0" encoding="utf-8"?>
<sst xmlns="http://schemas.openxmlformats.org/spreadsheetml/2006/main" count="644" uniqueCount="276">
  <si>
    <t xml:space="preserve">Адрес   </t>
  </si>
  <si>
    <t>№ п/п</t>
  </si>
  <si>
    <t>Балансовая стоимость (тыс.руб.)</t>
  </si>
  <si>
    <t>Сведения о правообладателе</t>
  </si>
  <si>
    <t>Када-стровый номер</t>
  </si>
  <si>
    <t xml:space="preserve">РАЗДЕЛ 1. </t>
  </si>
  <si>
    <t>Реквизиты документов-оснований (прекра-щения) права муниципаль-ной собствен-ности</t>
  </si>
  <si>
    <t>Сведения о правооблада-теле</t>
  </si>
  <si>
    <t>Амортиза-ция/износ (тыс.руб)</t>
  </si>
  <si>
    <t xml:space="preserve">РАЗДЕЛ 2. </t>
  </si>
  <si>
    <t>Сведения о муниципальном движимом имуществе</t>
  </si>
  <si>
    <t>Наименование движимого имущества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</si>
  <si>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</si>
  <si>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</si>
  <si>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об  ограничениях (обременениях) с указанием основания и даты их возниновения и прекращения</t>
  </si>
  <si>
    <t>Амортизация/ износ (тыс.руб.)</t>
  </si>
  <si>
    <t>Итого</t>
  </si>
  <si>
    <t>Всего</t>
  </si>
  <si>
    <t>муниципального района "Корочанский район"</t>
  </si>
  <si>
    <t>Сведения об ограниче-ниях (обремене-ниях) с указанием основания и даты их возникно-вения и прераще-ния</t>
  </si>
  <si>
    <t xml:space="preserve">Общая пло-щадь, протя-женность, глубина,объем (м2, м, м3) </t>
  </si>
  <si>
    <t xml:space="preserve">Дата возникновения и прекращения права </t>
  </si>
  <si>
    <t>1.1 Сооружения</t>
  </si>
  <si>
    <t>1.2 Нежилые здания (помещения)</t>
  </si>
  <si>
    <t>1.3 Дороги</t>
  </si>
  <si>
    <t>2.1 Транспортные средства</t>
  </si>
  <si>
    <t>2.2 Имущество стоимостью 200 000 руб и выше (особо ценное)</t>
  </si>
  <si>
    <t>Вид разре-шенного использова-ния</t>
  </si>
  <si>
    <t>Местополо-жение</t>
  </si>
  <si>
    <t>Кадаст-ровый номер</t>
  </si>
  <si>
    <t>Категория земель</t>
  </si>
  <si>
    <t>Сведения об огра-ничениях (обремене-ниях) с указанием основания и даты их возникно-вения и прераще-ния</t>
  </si>
  <si>
    <t>Балансовая стомость (тыс. руб.)</t>
  </si>
  <si>
    <t>Площадь (кв.м)</t>
  </si>
  <si>
    <t>2.3  Иное имущество</t>
  </si>
  <si>
    <t xml:space="preserve">Утвержден </t>
  </si>
  <si>
    <t>1.4  Жилищный фонд</t>
  </si>
  <si>
    <t>1.5 Земельные участки</t>
  </si>
  <si>
    <t>Наименова-ние недвижи-мого имущества</t>
  </si>
  <si>
    <t>Администрация Заяченского сельского поселения</t>
  </si>
  <si>
    <t>Братская могила</t>
  </si>
  <si>
    <t>с. Заячье</t>
  </si>
  <si>
    <t>-</t>
  </si>
  <si>
    <t>Дом культуры</t>
  </si>
  <si>
    <t>с. Заячье,  ул. Выгон, 56</t>
  </si>
  <si>
    <t>31:09:1403001:369</t>
  </si>
  <si>
    <t>Договор безвозмездного пользования 25.04.2018г</t>
  </si>
  <si>
    <t>Гараж</t>
  </si>
  <si>
    <t>31:09:1403001:337</t>
  </si>
  <si>
    <t>ИТОГО:</t>
  </si>
  <si>
    <t>х</t>
  </si>
  <si>
    <t>Распоряжение № 149</t>
  </si>
  <si>
    <t xml:space="preserve">Объект культурного наследия
Распоряжение правительства Белгородской области № 451-рп от 23.09.2013
</t>
  </si>
  <si>
    <t>Дорога с твердым покрытием</t>
  </si>
  <si>
    <t>Распоряжение № 14а-р</t>
  </si>
  <si>
    <t>с. Заячье, ул. Пустошь</t>
  </si>
  <si>
    <t>31:09:14 03 001:497</t>
  </si>
  <si>
    <t>31:09:14 03 003:33</t>
  </si>
  <si>
    <t>31:09:14 03 003:34</t>
  </si>
  <si>
    <t>31:09:1403010:50</t>
  </si>
  <si>
    <t>31:09:1403010:84</t>
  </si>
  <si>
    <t>31:09:1403004:43</t>
  </si>
  <si>
    <t>31:09:1403010:62</t>
  </si>
  <si>
    <t>31:09:1403010:61</t>
  </si>
  <si>
    <t>31:09:1403010:71</t>
  </si>
  <si>
    <t>31:09:1403002:54</t>
  </si>
  <si>
    <t>31:09:1403009:63</t>
  </si>
  <si>
    <t>31:09:1403001:41</t>
  </si>
  <si>
    <t>31:09:1403003:36</t>
  </si>
  <si>
    <t>31:09:1403009:102</t>
  </si>
  <si>
    <t>с. Заячье, ул.Выгон</t>
  </si>
  <si>
    <t>Земли населенных пунктов</t>
  </si>
  <si>
    <t>31:09:1403003:21</t>
  </si>
  <si>
    <t xml:space="preserve">Заявление Чумакова Мария Федоровна №31/016/111/2016-774 от 14.05.2016 г.;
Федеральный Закон "О государственной регистрации прав на недвижимое имущество и сделок с ним" №122-ФЗ от 21.07.1997 г
</t>
  </si>
  <si>
    <t xml:space="preserve">Заявление Гуркина Екатерина Егоровна от 17.05.2018 г.;
Ст. 56 Федерального закона "О государственной регистрации недвижимости" №218-ФЗ от 13.07.2015 г.
</t>
  </si>
  <si>
    <t>Федеральный Закон "О государственной регистрации прав на недвижимое имущество и сделок с ним" №122-ФЗ от 21.07.1997 г.</t>
  </si>
  <si>
    <t xml:space="preserve">Постановление администрации муниципального района "Корочанский район" Белгородской области №381 от 28.07.2017 г.;
Договор постоянного (бессрочного) пользования земельными участками, являющимися государственной собственностью от 07.08.2017 г.
</t>
  </si>
  <si>
    <t xml:space="preserve">Договор постоянного (бессрочного) пользования земельными участками, являющимися государственной собственностью от 07.08.2017 г.;
Постановление администрации муниципального района "Корочанский район" Белгородской области №381 от 28.07.2017 г.
</t>
  </si>
  <si>
    <t>Для ведения ЛПХ</t>
  </si>
  <si>
    <t>Коммунальное обслуживание</t>
  </si>
  <si>
    <t>Для размещения кладбищ</t>
  </si>
  <si>
    <t>Земельные участки-занятые парками, алеями, скверами</t>
  </si>
  <si>
    <t>Под домом культуры</t>
  </si>
  <si>
    <t>Земельные участки общего пользования</t>
  </si>
  <si>
    <t>31:09:1403012:19</t>
  </si>
  <si>
    <t xml:space="preserve">Решение Корочанского районног суда Белгородской области от 18.09.2018г.
</t>
  </si>
  <si>
    <t>Прицеп тракторный 2ПТС-4,5</t>
  </si>
  <si>
    <t>Трактор МТЗ-82</t>
  </si>
  <si>
    <t>Автомобиль ЛАДА КАЛИНА,219410</t>
  </si>
  <si>
    <t>Накладная № 99</t>
  </si>
  <si>
    <t xml:space="preserve">Паспорт самох.  машины
СВ 006066                       акт  передачи
</t>
  </si>
  <si>
    <t>Накладная № 8081</t>
  </si>
  <si>
    <t>Администрация</t>
  </si>
  <si>
    <t>Металлическое ограждение кладбища</t>
  </si>
  <si>
    <t>Парк Юбилейный (тротуарные дорожки, спортивная площадка, МАФ, фонари на метал. стойках, детский городок)</t>
  </si>
  <si>
    <t>Акт приема-передачи имущества муниципальной собственности Корочанского района</t>
  </si>
  <si>
    <t>Заяченское сельское поселение</t>
  </si>
  <si>
    <t>31:09:14 03001:551</t>
  </si>
  <si>
    <t xml:space="preserve">Иное движимое 
  имущество
</t>
  </si>
  <si>
    <t xml:space="preserve"> решением Земского собрания Заяченского сельского поселения</t>
  </si>
  <si>
    <t xml:space="preserve">Решение муниципального совета муниципального района "Корочанский район" Белгородской области №Р/465-52-1 от 31.10.2012г, Решение земского собрания Заяченского сельского поселения № 191 от 05.12.2012г Акт приема-передачи имущества муниципальной собственности Корочанского района от 17.12.2012г
</t>
  </si>
  <si>
    <t xml:space="preserve">Договор постоянного (бессрочного) пользования земельным участком, являющимся государственной собственностью от 19.06.2013г, Постановление администрации Муниципального района "Корочанский район" Белгородской области № 453 от 19.06.2013г
</t>
  </si>
  <si>
    <t>Договор постоянного (бессрочного) пользования земельным участком, являющимся государственной собственностью от 18.12.2013г, Постановление администрации Муниципального района "Корочанский район" Белгородской области № 1029 от 18.12.2013г</t>
  </si>
  <si>
    <t xml:space="preserve">Договор постоянного (бессрочного) пользования земельным участком, являющимся государственной собственностью от 18.12.2013г, Постановление администрации Муниципального района "Корочанский район" Белгородской области № 1029 от 18.12.2013г
</t>
  </si>
  <si>
    <t xml:space="preserve">Федеральный закон  №53-ФЗ от 17.04.2006 г.;
Решение Земского собрания Заяченского сельского поселения "О согласовании перечня имущества муниципального образования "Корочанский район" подлежащего безвозмездной передаче в собственность Заяченского сельского поселения" №2 от 24.01.2007 г.;
Акт приема-передачи имущества муниципальной собственности Корочанского района в собственность Заяченского сельского поселения от 20.12.2007 г.;
Закон Белгородской области "О разграничении муниципального имущества муниципальными районами и вновь образованными в их границах городскими и сельскими поселениями" №148 от 18.09.2007 г.;
Распоряжение главы местного самоуправления Корочанского района Белгородской области №601-р от 28.12.2006 г.
</t>
  </si>
  <si>
    <t xml:space="preserve">Заявление о внесении в ЕГРН записи о прекращении права (ограничения (обременения) права) №31/016/010/2017-2402 от 27.09.2017 г.;
Статья 56 Федерального закона "О государственной регистрации недвижимости" №218-ФЗ от 13.07.2015 г
</t>
  </si>
  <si>
    <t xml:space="preserve">Заявление о внесении в ЕГРН записи о прекращении права (ограничения (обременения) права) №31/016/010/2017-2648 от 11.10.2017 г.;
Ст. 56. Федеральный Закон "О государственной регистрации недвижимости". №218-ФЗ от 13.07.2015 г.
</t>
  </si>
  <si>
    <t xml:space="preserve">Заявление о внесении в ЕГРН записи о прекращении права (ограничения (обременения) права) №31/016/010/2017-2401 от 27.09.2017 г.;
Статья 56 Федерального закона "О государственной регистрации недвижимости" №218-ФЗ от 13.07.2015 г.
</t>
  </si>
  <si>
    <t xml:space="preserve">Заявление о внесении в ЕГРН записи о прекращении права (ограничения (обременения) права) №31/016/113/2016-965 от 05.07.2016 г.;
Статья 30.2 Федерального закона "О государственной регистрации прав на недвижимое имущество и сделок с ним" №122-ФЗ от 21.07.1997 г
</t>
  </si>
  <si>
    <t>Закон Белгородской области № 148 от 18.09.2007г, Распоряжение главы местного самоуправленияКорочанского района № 601-р от 28.12.2006г, Решение Земского собрания Заяченского сельского поселения № 2 от 24.01.2007г, Акт приема передачи имущества муниципальной собственности Корочанского района от 20.12.2007г</t>
  </si>
  <si>
    <t xml:space="preserve">Закон Белгородской области № 148 от 18.09.2007г, Распоряжение главы местного самоуправления Корочанского района № 601-р от 28.12.2006г, Решение Земского собрания Заяченского сельского поселения № 2 от 24.01.2007г, Акт приема передачи имущества муниципальной собственности Корочанского района  от 20.12.2007г
</t>
  </si>
  <si>
    <t>Тротуар ул.Голоузовка</t>
  </si>
  <si>
    <t>Распоряжение администрации Заяченского сельского поселения № 14а-р</t>
  </si>
  <si>
    <t>31:09:1403010:68</t>
  </si>
  <si>
    <t>31:09:1403008:77</t>
  </si>
  <si>
    <t>31:09:1403003:24</t>
  </si>
  <si>
    <t>с. Заячье ул.Озеровка</t>
  </si>
  <si>
    <t>Для сельскохозяйственного производства</t>
  </si>
  <si>
    <t>Статья 56 Федерального закона "О государственной
регистрации недвижимости", Заявление о
государственной регистрации прав на недвижимое
имущество31:09:1403010:68-31/016/2020-1</t>
  </si>
  <si>
    <t>Федеральный закон "О государственной регистрации
недвижимости", Заявления о государственном
кадастровом учете и (или) государственной регистрации
прав, ограничений прав, обременений объектов
недвижимости, сделок с прилагаемыми документами
(статьи 15, 19 Закона) 31:09:1403008:77-31/072/2020-1</t>
  </si>
  <si>
    <t>Решение Муниципального совета муниципального района "Корочанский район" от 09.10.2020г № Р/279-22-3 "О передаче имущества в собственность поселений Корочанского района" Акт передачи</t>
  </si>
  <si>
    <t>Включен  в перечень для СМП</t>
  </si>
  <si>
    <t>31:09:0000000:1320</t>
  </si>
  <si>
    <t>31:09:1403008:75</t>
  </si>
  <si>
    <t>Линия наружного освещения ул.Озеровка-Татиное2</t>
  </si>
  <si>
    <t>Линия наружного освещения ул.Озеровка-Татиное</t>
  </si>
  <si>
    <t>Линия наружного освещения ул.Голосеновка до храма</t>
  </si>
  <si>
    <t>Линия наружного освещения ул.Выгон, ул.Голосеновка</t>
  </si>
  <si>
    <t>Разбрасыватель песка тракторный</t>
  </si>
  <si>
    <t>Форма №4 к реестру для поселений</t>
  </si>
  <si>
    <t>Форма 5</t>
  </si>
  <si>
    <t>СВОДНЫЙ РЕЕСТР МУНИЦИПАЛЬНОГО ИМУЩЕСТВА (акций, долей хозяйственных обществ),</t>
  </si>
  <si>
    <t xml:space="preserve">Наименование муниципального образования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</si>
  <si>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</si>
  <si>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</si>
  <si>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</si>
  <si>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</si>
  <si>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количество</t>
  </si>
  <si>
    <t>общая площадь кв.м</t>
  </si>
  <si>
    <t>Всего:</t>
  </si>
  <si>
    <t xml:space="preserve">в том числе казна: </t>
  </si>
  <si>
    <t>пред-прия-тия</t>
  </si>
  <si>
    <t>учреждения</t>
  </si>
  <si>
    <t xml:space="preserve">хозяйст-венные общест-ва с долей муниц. собств. </t>
  </si>
  <si>
    <t>всего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</si>
  <si>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</si>
  <si>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</si>
  <si>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</si>
  <si>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</si>
  <si>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</si>
  <si>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</si>
  <si>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Накладная № 146 от 27.09.2021</t>
  </si>
  <si>
    <r>
      <t xml:space="preserve">являющегося собственностью Администрации Заяченского сельского поселения </t>
    </r>
    <r>
      <rPr>
        <b/>
        <i/>
        <sz val="14"/>
        <rFont val="Times New Roman"/>
        <family val="1"/>
        <charset val="204"/>
      </rPr>
      <t>Корочанского района</t>
    </r>
  </si>
  <si>
    <t>с.Заячье ул. Озеровка</t>
  </si>
  <si>
    <t xml:space="preserve">Заявление о государственном кадастровом учете
недвижимого имущества и (или)
государственной регистрации прав на
недвижимое имущество, № MFC-0464/2021-
78289-1, выдан 15.10.2021
ст. 56 Федерального закона "О государственной
регистрации недвижимости", № 218-ФЗ, выдан
13.07.2015
</t>
  </si>
  <si>
    <t xml:space="preserve">Договор безвозмездного срочного пользования
земельным участком, выдан 07.04.2021.
</t>
  </si>
  <si>
    <t>Отдых (рекреация)</t>
  </si>
  <si>
    <t>Объекты недвижимого имущества</t>
  </si>
  <si>
    <t>Всего по разделу 1: (без учета имущества, на которое прекращено право муниципальной собственности</t>
  </si>
  <si>
    <t>Трактор БЕЛАРУС-82.1</t>
  </si>
  <si>
    <t>Пескоразбрасыватель ПРР-3,0</t>
  </si>
  <si>
    <t>2.3 Имущество стоимостью 100 000 руб до 200 000 руб.</t>
  </si>
  <si>
    <t>Линия наружного осв5, Линия наружного освещения ул.Гокова-Выгон</t>
  </si>
  <si>
    <t>Тротуар ул.Выгон 485пм</t>
  </si>
  <si>
    <t xml:space="preserve"> Тротуар ул.Гокова 420 пм</t>
  </si>
  <si>
    <t>Детская площадка ул. Дружба</t>
  </si>
  <si>
    <t xml:space="preserve"> Тротуарная дорожка на кладбище 295м2</t>
  </si>
  <si>
    <t>Распоряжение № 19-р</t>
  </si>
  <si>
    <t>Распоряжение №43-р</t>
  </si>
  <si>
    <t>Распоряжение № 52-р</t>
  </si>
  <si>
    <t>(тыс.руб.)</t>
  </si>
  <si>
    <t>в том числе земельные участки</t>
  </si>
  <si>
    <t>остаточная</t>
  </si>
  <si>
    <t>казна</t>
  </si>
  <si>
    <t>остаточная казна</t>
  </si>
  <si>
    <t>2.4  Сведения об акциях акционерных обществ,</t>
  </si>
  <si>
    <t>находящихся в муниципальной собственности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</si>
  <si>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</si>
  <si>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</si>
  <si>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</si>
  <si>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</si>
  <si>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 xml:space="preserve"> - </t>
  </si>
  <si>
    <t>2.5 Сведения о долях (вкладах) в уставных (складочных)</t>
  </si>
  <si>
    <t>капиталах хозяйственных обществ и товариществ,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</si>
  <si>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</si>
  <si>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</si>
  <si>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</si>
  <si>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</si>
  <si>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</si>
  <si>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 xml:space="preserve">Полное наименование и организационно-правовая форма юридического лица    </t>
  </si>
  <si>
    <t>Адрес</t>
  </si>
  <si>
    <t>ОГРН и дата регистрации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</si>
  <si>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</si>
  <si>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>Размер доли,  принадлежа-щей муници-пальному образованию (для хозяй-ственных обществ и товариществ) (%)</t>
  </si>
  <si>
    <t>Средне-списоч-ная числен-ность работни-ков,                          чел.</t>
  </si>
  <si>
    <t>3.1. Муниципальные предприятия</t>
  </si>
  <si>
    <t>3.2. Муниципальные учреждения</t>
  </si>
  <si>
    <t>Администра-ция Заяченского сельского поселения муниципаль-ного района «Корочанский район Белгородской области</t>
  </si>
  <si>
    <t>309205 Белгородская обл., Корочанский район, с Заячье, ул. Выгон, 56</t>
  </si>
  <si>
    <t>1063120003000 23.01.2006г</t>
  </si>
  <si>
    <t>Свидетельство о государственной регистрации юридического лица серия 31 № 001703047 от 23.01.2006г</t>
  </si>
  <si>
    <t>Земское собрание Заяченского сельского поселения муниципального района «Корочанский район Белгородской области</t>
  </si>
  <si>
    <t>1063120003011  23.01.2006г</t>
  </si>
  <si>
    <t>Свидетельство о государственной регистрации юридического лица серия 31 № 001703048 от 23.01.2006г</t>
  </si>
  <si>
    <t>3.3. Хозяйственные общества, товарищества, акции, доли (вклады) в уставном (складочном) капитале 
которых принадлежат  муниципальному образованию, иные юридические лица,                        
                       в которых муниципальный район является учредителем</t>
  </si>
  <si>
    <t>Итого по разделу 3</t>
  </si>
  <si>
    <t xml:space="preserve">Размер уставного фонда (для муниципаль-ных унитар-ных пред-приятий) руб. </t>
  </si>
  <si>
    <t>Перечень муниципального имущества, состоящего на балансе Администрации Заяченского сельского поселения муниципального района "Корочанский район" Белгородской области по состоянию на 1 января 2024 года</t>
  </si>
  <si>
    <t>31:09:0000000:1389</t>
  </si>
  <si>
    <t>31:09:1403001:806</t>
  </si>
  <si>
    <t>31:09:1403004:257</t>
  </si>
  <si>
    <t>31:09:1403004:258</t>
  </si>
  <si>
    <t>31:09:1403007:313</t>
  </si>
  <si>
    <t>31:09:1403008:98</t>
  </si>
  <si>
    <t>31:09:1403009:80</t>
  </si>
  <si>
    <t>31:09:1403010:76</t>
  </si>
  <si>
    <t>Спорт</t>
  </si>
  <si>
    <t xml:space="preserve">Земельные участки (территории) общего
пользования
</t>
  </si>
  <si>
    <t>земельные участки(территории) общего
пользования</t>
  </si>
  <si>
    <t>коммунальное обслуживание</t>
  </si>
  <si>
    <t>Для ведения личного подсобного хозяйства</t>
  </si>
  <si>
    <t>с. Заячье, ул. Шлях</t>
  </si>
  <si>
    <t>с. Заячье, ул. Дегтятское</t>
  </si>
  <si>
    <t>с. Заячье ул. Дружба</t>
  </si>
  <si>
    <t>с. Заячье, ул. Озеровка</t>
  </si>
  <si>
    <t>с. Заячье, ул. Матреновка</t>
  </si>
  <si>
    <t>с. Заячье ул. Шлях</t>
  </si>
  <si>
    <t>Договор безвозмездного срочного пользования
земельным участком, № б/н, выдан 26.06.2023
Федеральный закон "О введении в действие
Земельного кодекса Российской Федерации",
№ 137-ФЗ, выдан 25.10.2001</t>
  </si>
  <si>
    <t>Договор безвозмездного срочного пользования
земельным участком, № б/н, выдан 26.06.2023
Федеральный закон "О введении в действие
Земельного кодекса Российской Федерации",
№ 137-ФЗ, выдан 05.10.2001</t>
  </si>
  <si>
    <t>Договор безвозмездного срочного пользования
земельным участком, выдан 26.06.2023
ст. 3.1 Федерального закона "О введении в
действие Земельного кодекса Российской
Федерации", № 137-ФЗ, выдан 25.10.2001</t>
  </si>
  <si>
    <t>Заявления о государственном кадастровом учете
и (или) государственной регистрации прав,
ограничений прав, обременений объектов
недвижимости, сделок с прилагаемыми
документами (статьи 15, 19 Закона), № MFC-
0462/2022-39892-1, выдан 17.08.2022           п.п. 1.1 ст. 19 Земельного кодекса Российской
Федерации, № 136-ФЗ, выдан 25.10.2001
ч. 4 ст 56 Федерального закона "О
государственной регистрации недвижимости",
№ 218-ФЗ, выдан 13.07.2015</t>
  </si>
  <si>
    <t>Заявления о государственном кадастровом учете
и (или) государственной регистрации прав,
ограничений прав, обременений объектов
недвижимости, сделок с прилагаемыми
документами (статьи 15, 19 Закона), № MFC-
0462/2023-28508-1, выдан 27.05.2023
Заявление о государственной регистрации
прекращения права (ограничения (обременения)
права), выдан 01.06.2023
Заявление о государственной регистрации
прекращения права (ограничения (обременения)
права), выдан 01.06.2023
п.п. 1.1 ст. 19 Земельного кодекса Российской
Федерации, № 136-ФЗ, выдан 25.10.2001
ч. 4 ст 56 Федерального закона "О
государственной регистрации недвижимости",
№ 218-ФЗ, выдан 13.07.2015</t>
  </si>
  <si>
    <t>Дорога грунт</t>
  </si>
  <si>
    <t>с.Заячье ул.Озеровка</t>
  </si>
  <si>
    <t>с.Заячье ул.Татиное</t>
  </si>
  <si>
    <t>с.Заячье ул.Голоузовка</t>
  </si>
  <si>
    <t>с.Заячье ул.Выгон</t>
  </si>
  <si>
    <t>с.Заячье ул.Шлях</t>
  </si>
  <si>
    <t>с.Заячье ул.Куток</t>
  </si>
  <si>
    <t>с.Заячье ул.Дружба</t>
  </si>
  <si>
    <t xml:space="preserve"> с.Заячье ул.Пустошь</t>
  </si>
  <si>
    <t>с.Заячье ул.Дегтятское</t>
  </si>
  <si>
    <t xml:space="preserve"> с.Заячье ул.Голосёновка</t>
  </si>
  <si>
    <t>с.Заячье ул.Лозочки</t>
  </si>
  <si>
    <t xml:space="preserve"> с.Заячье ул.Гокова</t>
  </si>
  <si>
    <t>с.Заячье ул.Матрёновка</t>
  </si>
  <si>
    <t>с.Заячье подъезд к месту временного складирования ТБО</t>
  </si>
  <si>
    <t>Накладная № 4 от 02.02.2023</t>
  </si>
  <si>
    <t>Дисковая косилка навесная КДН-210</t>
  </si>
  <si>
    <t>по состоянию на 01.01.2024 года</t>
  </si>
  <si>
    <t xml:space="preserve">товариществах, акции, доли (вклады) в уставном (складочном) капитале которых принадлежат муниципальному </t>
  </si>
  <si>
    <t>образованию, иных юридических лицах, в которых муниципальное образование является учредителем</t>
  </si>
  <si>
    <t>Кадастровая стоимость (руб.)</t>
  </si>
  <si>
    <t>от "27" февраля 2024 г. № 39</t>
  </si>
  <si>
    <t>Таблица 1</t>
  </si>
  <si>
    <t>Информация о земельных участках, находящихся в муниципальной собственности Корочанского района, муниципальных образований Корочанского района, в том числе, находящиеся в общей долевой собственности, по состоянию на 01.01.2024 г.</t>
  </si>
  <si>
    <t>Местоположение                          (район, город)</t>
  </si>
  <si>
    <t>ВСЕГО</t>
  </si>
  <si>
    <t>в том числе:</t>
  </si>
  <si>
    <t>Земли сельскохозяйственного  назначения</t>
  </si>
  <si>
    <t>Земли промышленности и иного специального назначения</t>
  </si>
  <si>
    <t>Земли особо охраняемых территорий и объектов</t>
  </si>
  <si>
    <t>Земли запаса</t>
  </si>
  <si>
    <t>Относящиеся к имуществу казны МО</t>
  </si>
  <si>
    <t>Предоставленные на праве постоянного (бессрочного) пользования</t>
  </si>
  <si>
    <t>Кол-во, шт.</t>
  </si>
  <si>
    <t xml:space="preserve">Площадь, га </t>
  </si>
  <si>
    <t>I. ЗЕМЕЛЬНЫЕ УЧАСТКИ</t>
  </si>
  <si>
    <t>Заяченское сп</t>
  </si>
  <si>
    <t>Итого:</t>
  </si>
  <si>
    <t>II. Земельные участки, находящиеся в общей долевой собственности</t>
  </si>
  <si>
    <t>Доли в праве общей долевой собственности на земельные участки</t>
  </si>
  <si>
    <t>ОН</t>
  </si>
  <si>
    <t xml:space="preserve">Балансовая стоимость основных средств (фондов) тыс. руб.  </t>
  </si>
  <si>
    <t xml:space="preserve">Остаточная стоимость основных средств (фондов) тыс. руб.  </t>
  </si>
  <si>
    <t>Земли населенных пунктов (должно быть для ведения ЛПХ)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</si>
</sst>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_р_."/>
    <numFmt numFmtId="165" formatCode="0.0"/>
    <numFmt numFmtId="166" formatCode="#,##0.000"/>
    <numFmt numFmtId="167" formatCode="#,##0.0"/>
    <numFmt numFmtId="168" formatCode="000000"/>
    <numFmt numFmtId="169" formatCode="#,##0.0000"/>
    <numFmt numFmtId="170" formatCode="#,##0.00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.5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Microsoft Sans Serif"/>
      <family val="2"/>
      <charset val="204"/>
    </font>
    <font>
      <b/>
      <sz val="13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3" fillId="0" borderId="0"/>
    <xf numFmtId="0" fontId="40" fillId="0" borderId="0"/>
  </cellStyleXfs>
  <cellXfs count="385">
    <xf numFmtId="0" fontId="0" fillId="0" borderId="0" xfId="0"/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/>
    <xf numFmtId="164" fontId="11" fillId="0" borderId="0" xfId="0" applyNumberFormat="1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4" fontId="20" fillId="0" borderId="0" xfId="0" applyNumberFormat="1" applyFont="1" applyFill="1" applyAlignment="1">
      <alignment vertical="center" wrapText="1"/>
    </xf>
    <xf numFmtId="164" fontId="11" fillId="0" borderId="0" xfId="0" applyNumberFormat="1" applyFont="1" applyFill="1" applyBorder="1"/>
    <xf numFmtId="16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/>
    <xf numFmtId="164" fontId="17" fillId="0" borderId="0" xfId="0" applyNumberFormat="1" applyFont="1" applyFill="1"/>
    <xf numFmtId="0" fontId="7" fillId="0" borderId="2" xfId="0" applyFont="1" applyFill="1" applyBorder="1" applyAlignment="1">
      <alignment horizontal="center" vertical="top" wrapText="1"/>
    </xf>
    <xf numFmtId="2" fontId="5" fillId="0" borderId="0" xfId="0" applyNumberFormat="1" applyFont="1" applyFill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17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9" fillId="0" borderId="5" xfId="0" applyFont="1" applyFill="1" applyBorder="1" applyAlignment="1">
      <alignment horizontal="right" vertical="center" wrapText="1"/>
    </xf>
    <xf numFmtId="164" fontId="11" fillId="0" borderId="0" xfId="0" applyNumberFormat="1" applyFont="1" applyFill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17" fillId="0" borderId="0" xfId="0" applyNumberFormat="1" applyFont="1" applyFill="1" applyAlignment="1">
      <alignment horizontal="right" vertical="center"/>
    </xf>
    <xf numFmtId="0" fontId="14" fillId="0" borderId="7" xfId="0" applyFont="1" applyFill="1" applyBorder="1" applyAlignment="1">
      <alignment vertical="center" wrapText="1"/>
    </xf>
    <xf numFmtId="0" fontId="14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2" xfId="0" applyNumberFormat="1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11" xfId="0" applyNumberFormat="1" applyFont="1" applyFill="1" applyBorder="1" applyAlignment="1">
      <alignment horizontal="center" vertical="top" wrapText="1"/>
    </xf>
    <xf numFmtId="14" fontId="16" fillId="0" borderId="2" xfId="0" applyNumberFormat="1" applyFont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14" fontId="16" fillId="0" borderId="3" xfId="0" applyNumberFormat="1" applyFont="1" applyBorder="1" applyAlignment="1">
      <alignment horizontal="center" vertical="top" wrapText="1"/>
    </xf>
    <xf numFmtId="14" fontId="16" fillId="0" borderId="19" xfId="0" applyNumberFormat="1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14" fontId="16" fillId="0" borderId="16" xfId="0" applyNumberFormat="1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5" fillId="0" borderId="16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14" fontId="22" fillId="0" borderId="2" xfId="0" applyNumberFormat="1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top" wrapText="1"/>
    </xf>
    <xf numFmtId="14" fontId="15" fillId="0" borderId="2" xfId="0" applyNumberFormat="1" applyFont="1" applyBorder="1" applyAlignment="1">
      <alignment horizontal="center" vertical="top" wrapText="1"/>
    </xf>
    <xf numFmtId="164" fontId="27" fillId="0" borderId="0" xfId="0" applyNumberFormat="1" applyFont="1" applyFill="1"/>
    <xf numFmtId="0" fontId="27" fillId="0" borderId="0" xfId="0" applyFont="1" applyFill="1"/>
    <xf numFmtId="14" fontId="15" fillId="0" borderId="2" xfId="0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top" wrapText="1"/>
    </xf>
    <xf numFmtId="167" fontId="27" fillId="0" borderId="0" xfId="0" applyNumberFormat="1" applyFont="1" applyFill="1"/>
    <xf numFmtId="0" fontId="15" fillId="0" borderId="2" xfId="0" applyFont="1" applyFill="1" applyBorder="1"/>
    <xf numFmtId="0" fontId="8" fillId="0" borderId="2" xfId="0" applyFont="1" applyFill="1" applyBorder="1"/>
    <xf numFmtId="0" fontId="15" fillId="0" borderId="8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center" vertical="top" wrapText="1"/>
    </xf>
    <xf numFmtId="0" fontId="8" fillId="0" borderId="0" xfId="0" applyFont="1"/>
    <xf numFmtId="0" fontId="29" fillId="0" borderId="0" xfId="0" applyFont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vertical="top" wrapText="1"/>
    </xf>
    <xf numFmtId="3" fontId="32" fillId="0" borderId="2" xfId="0" applyNumberFormat="1" applyFont="1" applyFill="1" applyBorder="1" applyAlignment="1">
      <alignment horizontal="center" vertical="top" wrapText="1"/>
    </xf>
    <xf numFmtId="167" fontId="32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3" fontId="8" fillId="0" borderId="0" xfId="0" applyNumberFormat="1" applyFont="1" applyFill="1" applyAlignment="1">
      <alignment horizontal="center" vertical="top" wrapText="1"/>
    </xf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0" fillId="0" borderId="0" xfId="0" applyFont="1"/>
    <xf numFmtId="3" fontId="33" fillId="0" borderId="0" xfId="0" applyNumberFormat="1" applyFont="1"/>
    <xf numFmtId="167" fontId="32" fillId="0" borderId="0" xfId="0" applyNumberFormat="1" applyFont="1"/>
    <xf numFmtId="165" fontId="32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3" fontId="8" fillId="0" borderId="0" xfId="0" applyNumberFormat="1" applyFont="1"/>
    <xf numFmtId="0" fontId="0" fillId="0" borderId="0" xfId="0" applyFont="1" applyFill="1"/>
    <xf numFmtId="167" fontId="32" fillId="0" borderId="0" xfId="0" applyNumberFormat="1" applyFont="1" applyFill="1"/>
    <xf numFmtId="0" fontId="8" fillId="0" borderId="0" xfId="0" applyFont="1" applyFill="1"/>
    <xf numFmtId="3" fontId="15" fillId="0" borderId="2" xfId="0" applyNumberFormat="1" applyFont="1" applyBorder="1" applyAlignment="1">
      <alignment horizontal="center" vertical="top" wrapText="1"/>
    </xf>
    <xf numFmtId="2" fontId="16" fillId="0" borderId="2" xfId="0" applyNumberFormat="1" applyFont="1" applyBorder="1" applyAlignment="1">
      <alignment horizontal="center" vertical="top" wrapText="1"/>
    </xf>
    <xf numFmtId="4" fontId="28" fillId="0" borderId="2" xfId="0" applyNumberFormat="1" applyFont="1" applyFill="1" applyBorder="1" applyAlignment="1">
      <alignment vertical="center"/>
    </xf>
    <xf numFmtId="4" fontId="28" fillId="0" borderId="2" xfId="0" applyNumberFormat="1" applyFont="1" applyFill="1" applyBorder="1" applyAlignment="1">
      <alignment horizontal="right" vertical="center"/>
    </xf>
    <xf numFmtId="2" fontId="24" fillId="0" borderId="2" xfId="0" applyNumberFormat="1" applyFont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5" fillId="0" borderId="16" xfId="0" applyFont="1" applyFill="1" applyBorder="1" applyAlignment="1">
      <alignment horizontal="center" vertical="top" wrapText="1"/>
    </xf>
    <xf numFmtId="2" fontId="23" fillId="0" borderId="2" xfId="0" applyNumberFormat="1" applyFont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4" fontId="15" fillId="0" borderId="6" xfId="0" applyNumberFormat="1" applyFont="1" applyBorder="1" applyAlignment="1">
      <alignment horizontal="right" vertical="top" shrinkToFi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164" fontId="11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0" fillId="0" borderId="3" xfId="0" applyBorder="1"/>
    <xf numFmtId="49" fontId="0" fillId="0" borderId="3" xfId="0" applyNumberFormat="1" applyBorder="1" applyAlignment="1">
      <alignment horizontal="center"/>
    </xf>
    <xf numFmtId="0" fontId="0" fillId="0" borderId="2" xfId="0" applyBorder="1"/>
    <xf numFmtId="0" fontId="35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35" fillId="0" borderId="0" xfId="0" applyFont="1" applyFill="1" applyAlignment="1">
      <alignment horizontal="center" vertical="center"/>
    </xf>
    <xf numFmtId="0" fontId="16" fillId="0" borderId="0" xfId="0" applyFont="1" applyFill="1"/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5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right" vertical="top" wrapText="1"/>
    </xf>
    <xf numFmtId="14" fontId="39" fillId="0" borderId="3" xfId="0" applyNumberFormat="1" applyFont="1" applyBorder="1" applyAlignment="1">
      <alignment horizontal="right" vertical="top" wrapText="1"/>
    </xf>
    <xf numFmtId="0" fontId="18" fillId="0" borderId="1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39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top" wrapText="1"/>
    </xf>
    <xf numFmtId="0" fontId="18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41" fillId="0" borderId="0" xfId="1" applyNumberFormat="1" applyFont="1" applyAlignment="1">
      <alignment vertical="top" wrapText="1"/>
    </xf>
    <xf numFmtId="0" fontId="41" fillId="0" borderId="0" xfId="1" applyNumberFormat="1" applyFont="1" applyAlignment="1">
      <alignment horizontal="center" vertical="center" wrapText="1"/>
    </xf>
    <xf numFmtId="0" fontId="41" fillId="0" borderId="0" xfId="1" applyNumberFormat="1" applyFont="1" applyFill="1" applyAlignment="1">
      <alignment horizontal="center" vertical="center" wrapText="1"/>
    </xf>
    <xf numFmtId="0" fontId="33" fillId="3" borderId="0" xfId="1" applyNumberFormat="1" applyFill="1" applyAlignment="1">
      <alignment vertical="top" wrapText="1"/>
    </xf>
    <xf numFmtId="0" fontId="33" fillId="0" borderId="0" xfId="1" applyNumberFormat="1" applyAlignment="1">
      <alignment vertical="top" wrapText="1"/>
    </xf>
    <xf numFmtId="0" fontId="33" fillId="0" borderId="0" xfId="1" applyNumberFormat="1" applyFill="1" applyAlignment="1">
      <alignment vertical="top" wrapText="1"/>
    </xf>
    <xf numFmtId="0" fontId="8" fillId="0" borderId="2" xfId="1" applyNumberFormat="1" applyFont="1" applyFill="1" applyBorder="1" applyAlignment="1">
      <alignment horizontal="center" vertical="top" wrapText="1"/>
    </xf>
    <xf numFmtId="0" fontId="8" fillId="3" borderId="2" xfId="1" applyNumberFormat="1" applyFont="1" applyFill="1" applyBorder="1" applyAlignment="1">
      <alignment horizontal="center" vertical="top" wrapText="1"/>
    </xf>
    <xf numFmtId="0" fontId="33" fillId="0" borderId="0" xfId="1" applyNumberFormat="1" applyFont="1" applyFill="1" applyAlignment="1">
      <alignment vertical="top" wrapText="1"/>
    </xf>
    <xf numFmtId="0" fontId="33" fillId="3" borderId="2" xfId="1" applyNumberFormat="1" applyFill="1" applyBorder="1" applyAlignment="1">
      <alignment vertical="top" wrapText="1"/>
    </xf>
    <xf numFmtId="0" fontId="15" fillId="0" borderId="2" xfId="1" applyNumberFormat="1" applyFont="1" applyFill="1" applyBorder="1" applyAlignment="1">
      <alignment horizontal="center" vertical="top" wrapText="1"/>
    </xf>
    <xf numFmtId="0" fontId="43" fillId="0" borderId="2" xfId="2" applyFont="1" applyFill="1" applyBorder="1" applyAlignment="1">
      <alignment horizontal="center" vertical="top"/>
    </xf>
    <xf numFmtId="0" fontId="16" fillId="0" borderId="2" xfId="1" applyNumberFormat="1" applyFont="1" applyFill="1" applyBorder="1" applyAlignment="1">
      <alignment horizontal="center" vertical="top" wrapText="1"/>
    </xf>
    <xf numFmtId="169" fontId="15" fillId="0" borderId="2" xfId="1" applyNumberFormat="1" applyFont="1" applyFill="1" applyBorder="1" applyAlignment="1">
      <alignment horizontal="center" vertical="top" wrapText="1"/>
    </xf>
    <xf numFmtId="3" fontId="15" fillId="0" borderId="2" xfId="1" applyNumberFormat="1" applyFont="1" applyFill="1" applyBorder="1" applyAlignment="1">
      <alignment horizontal="center" vertical="top" wrapText="1"/>
    </xf>
    <xf numFmtId="169" fontId="16" fillId="0" borderId="2" xfId="1" applyNumberFormat="1" applyFont="1" applyFill="1" applyBorder="1" applyAlignment="1">
      <alignment horizontal="center" vertical="top" wrapText="1"/>
    </xf>
    <xf numFmtId="0" fontId="33" fillId="0" borderId="2" xfId="1" applyNumberFormat="1" applyFont="1" applyFill="1" applyBorder="1" applyAlignment="1">
      <alignment horizontal="center" vertical="top" wrapText="1"/>
    </xf>
    <xf numFmtId="0" fontId="33" fillId="0" borderId="0" xfId="1" applyNumberFormat="1" applyFont="1" applyFill="1" applyAlignment="1">
      <alignment horizontal="center" vertical="top" wrapText="1"/>
    </xf>
    <xf numFmtId="0" fontId="33" fillId="0" borderId="0" xfId="1" applyNumberFormat="1" applyFill="1" applyAlignment="1">
      <alignment horizontal="center" vertical="top" wrapText="1"/>
    </xf>
    <xf numFmtId="0" fontId="44" fillId="3" borderId="2" xfId="2" applyFont="1" applyFill="1" applyBorder="1" applyAlignment="1">
      <alignment horizontal="center" vertical="top"/>
    </xf>
    <xf numFmtId="3" fontId="23" fillId="0" borderId="2" xfId="1" applyNumberFormat="1" applyFont="1" applyFill="1" applyBorder="1" applyAlignment="1">
      <alignment horizontal="center" vertical="top" wrapText="1"/>
    </xf>
    <xf numFmtId="170" fontId="18" fillId="0" borderId="2" xfId="1" applyNumberFormat="1" applyFont="1" applyFill="1" applyBorder="1" applyAlignment="1">
      <alignment horizontal="center" vertical="top" wrapText="1"/>
    </xf>
    <xf numFmtId="169" fontId="23" fillId="0" borderId="2" xfId="1" applyNumberFormat="1" applyFont="1" applyFill="1" applyBorder="1" applyAlignment="1">
      <alignment horizontal="center" vertical="top" wrapText="1"/>
    </xf>
    <xf numFmtId="0" fontId="23" fillId="0" borderId="2" xfId="1" applyNumberFormat="1" applyFont="1" applyFill="1" applyBorder="1" applyAlignment="1">
      <alignment horizontal="center" vertical="top" wrapText="1"/>
    </xf>
    <xf numFmtId="169" fontId="18" fillId="0" borderId="2" xfId="1" applyNumberFormat="1" applyFont="1" applyFill="1" applyBorder="1" applyAlignment="1">
      <alignment horizontal="center" vertical="top" wrapText="1"/>
    </xf>
    <xf numFmtId="0" fontId="18" fillId="0" borderId="2" xfId="1" applyNumberFormat="1" applyFont="1" applyFill="1" applyBorder="1" applyAlignment="1">
      <alignment horizontal="center" vertical="top" wrapText="1"/>
    </xf>
    <xf numFmtId="3" fontId="18" fillId="0" borderId="2" xfId="1" applyNumberFormat="1" applyFont="1" applyFill="1" applyBorder="1" applyAlignment="1">
      <alignment horizontal="center" vertical="top" wrapText="1"/>
    </xf>
    <xf numFmtId="0" fontId="18" fillId="3" borderId="2" xfId="1" applyNumberFormat="1" applyFont="1" applyFill="1" applyBorder="1" applyAlignment="1">
      <alignment horizontal="center" vertical="top" wrapText="1"/>
    </xf>
    <xf numFmtId="0" fontId="33" fillId="0" borderId="0" xfId="1" applyNumberFormat="1" applyAlignment="1">
      <alignment horizontal="center" vertical="top" wrapText="1"/>
    </xf>
    <xf numFmtId="0" fontId="33" fillId="3" borderId="2" xfId="1" applyNumberFormat="1" applyFill="1" applyBorder="1" applyAlignment="1">
      <alignment horizontal="center" vertical="top" wrapText="1"/>
    </xf>
    <xf numFmtId="0" fontId="41" fillId="0" borderId="0" xfId="1" applyNumberFormat="1" applyFont="1" applyFill="1" applyAlignment="1">
      <alignment vertical="top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18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wrapText="1"/>
    </xf>
    <xf numFmtId="0" fontId="3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5" fillId="0" borderId="15" xfId="0" applyFont="1" applyFill="1" applyBorder="1" applyAlignment="1">
      <alignment horizontal="center" vertical="top" wrapText="1"/>
    </xf>
    <xf numFmtId="14" fontId="22" fillId="0" borderId="2" xfId="0" applyNumberFormat="1" applyFont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5" fillId="0" borderId="8" xfId="0" applyFont="1" applyFill="1" applyBorder="1" applyAlignment="1">
      <alignment wrapText="1"/>
    </xf>
    <xf numFmtId="0" fontId="8" fillId="0" borderId="10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14" fontId="8" fillId="0" borderId="2" xfId="0" applyNumberFormat="1" applyFont="1" applyFill="1" applyBorder="1" applyAlignment="1">
      <alignment horizontal="center" vertical="top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2" fontId="25" fillId="0" borderId="10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wrapText="1"/>
    </xf>
    <xf numFmtId="2" fontId="5" fillId="0" borderId="0" xfId="0" applyNumberFormat="1" applyFont="1" applyFill="1" applyAlignment="1">
      <alignment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2" fontId="12" fillId="0" borderId="2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wrapText="1"/>
    </xf>
    <xf numFmtId="164" fontId="12" fillId="0" borderId="2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wrapText="1"/>
    </xf>
    <xf numFmtId="2" fontId="12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center" wrapText="1"/>
    </xf>
    <xf numFmtId="166" fontId="12" fillId="2" borderId="0" xfId="0" applyNumberFormat="1" applyFont="1" applyFill="1" applyAlignment="1">
      <alignment horizontal="center" vertical="center" wrapText="1"/>
    </xf>
    <xf numFmtId="166" fontId="12" fillId="0" borderId="0" xfId="0" applyNumberFormat="1" applyFont="1" applyFill="1" applyAlignment="1">
      <alignment wrapText="1"/>
    </xf>
    <xf numFmtId="166" fontId="12" fillId="2" borderId="0" xfId="0" applyNumberFormat="1" applyFont="1" applyFill="1" applyAlignment="1">
      <alignment wrapText="1"/>
    </xf>
    <xf numFmtId="2" fontId="12" fillId="0" borderId="0" xfId="0" applyNumberFormat="1" applyFont="1" applyFill="1" applyAlignment="1">
      <alignment wrapText="1"/>
    </xf>
    <xf numFmtId="2" fontId="12" fillId="0" borderId="0" xfId="0" applyNumberFormat="1" applyFont="1" applyFill="1" applyAlignment="1">
      <alignment horizontal="center" vertical="top" wrapText="1"/>
    </xf>
    <xf numFmtId="0" fontId="12" fillId="2" borderId="2" xfId="0" applyFont="1" applyFill="1" applyBorder="1" applyAlignment="1">
      <alignment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vertical="center"/>
    </xf>
    <xf numFmtId="164" fontId="11" fillId="2" borderId="2" xfId="0" applyNumberFormat="1" applyFont="1" applyFill="1" applyBorder="1"/>
    <xf numFmtId="0" fontId="37" fillId="3" borderId="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168" fontId="15" fillId="0" borderId="2" xfId="0" applyNumberFormat="1" applyFont="1" applyFill="1" applyBorder="1" applyAlignment="1">
      <alignment horizontal="center" vertical="top" wrapText="1"/>
    </xf>
    <xf numFmtId="4" fontId="15" fillId="0" borderId="2" xfId="0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/>
    </xf>
    <xf numFmtId="4" fontId="18" fillId="0" borderId="2" xfId="0" applyNumberFormat="1" applyFont="1" applyFill="1" applyBorder="1" applyAlignment="1">
      <alignment horizontal="center" vertical="center"/>
    </xf>
    <xf numFmtId="0" fontId="15" fillId="0" borderId="8" xfId="0" applyFont="1" applyFill="1" applyBorder="1"/>
    <xf numFmtId="0" fontId="18" fillId="0" borderId="11" xfId="0" applyFont="1" applyFill="1" applyBorder="1" applyAlignment="1">
      <alignment horizontal="center"/>
    </xf>
    <xf numFmtId="0" fontId="15" fillId="0" borderId="11" xfId="0" applyFont="1" applyFill="1" applyBorder="1"/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/>
    </xf>
    <xf numFmtId="0" fontId="18" fillId="0" borderId="2" xfId="0" applyFont="1" applyFill="1" applyBorder="1"/>
    <xf numFmtId="0" fontId="15" fillId="0" borderId="2" xfId="0" applyFont="1" applyFill="1" applyBorder="1" applyAlignment="1">
      <alignment horizontal="center"/>
    </xf>
    <xf numFmtId="4" fontId="18" fillId="0" borderId="2" xfId="0" applyNumberFormat="1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horizontal="center" vertical="top" wrapText="1"/>
    </xf>
    <xf numFmtId="0" fontId="35" fillId="0" borderId="24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35" fillId="0" borderId="0" xfId="0" applyFont="1" applyFill="1" applyAlignment="1">
      <alignment horizontal="center" vertical="center"/>
    </xf>
    <xf numFmtId="0" fontId="31" fillId="0" borderId="2" xfId="0" applyFont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31" fillId="0" borderId="8" xfId="0" applyFont="1" applyBorder="1" applyAlignment="1">
      <alignment horizontal="center" vertical="top" wrapText="1"/>
    </xf>
    <xf numFmtId="0" fontId="31" fillId="0" borderId="11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15" fillId="0" borderId="0" xfId="1" applyNumberFormat="1" applyFont="1" applyAlignment="1">
      <alignment horizontal="right" vertical="center" wrapText="1"/>
    </xf>
    <xf numFmtId="0" fontId="42" fillId="0" borderId="0" xfId="1" applyNumberFormat="1" applyFont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top" wrapText="1"/>
    </xf>
    <xf numFmtId="0" fontId="25" fillId="0" borderId="2" xfId="1" applyNumberFormat="1" applyFont="1" applyFill="1" applyBorder="1" applyAlignment="1">
      <alignment horizontal="center" vertical="top" wrapText="1"/>
    </xf>
    <xf numFmtId="0" fontId="8" fillId="0" borderId="0" xfId="1" applyNumberFormat="1" applyFont="1" applyBorder="1" applyAlignment="1">
      <alignment vertical="top" wrapText="1"/>
    </xf>
    <xf numFmtId="0" fontId="25" fillId="0" borderId="8" xfId="1" applyNumberFormat="1" applyFont="1" applyFill="1" applyBorder="1" applyAlignment="1">
      <alignment horizontal="center" vertical="top" wrapText="1"/>
    </xf>
    <xf numFmtId="0" fontId="25" fillId="0" borderId="10" xfId="1" applyNumberFormat="1" applyFont="1" applyFill="1" applyBorder="1" applyAlignment="1">
      <alignment horizontal="center" vertical="top" wrapText="1"/>
    </xf>
    <xf numFmtId="0" fontId="25" fillId="3" borderId="8" xfId="1" applyNumberFormat="1" applyFont="1" applyFill="1" applyBorder="1" applyAlignment="1">
      <alignment horizontal="center" vertical="top" wrapText="1"/>
    </xf>
    <xf numFmtId="0" fontId="25" fillId="3" borderId="10" xfId="1" applyNumberFormat="1" applyFont="1" applyFill="1" applyBorder="1" applyAlignment="1">
      <alignment horizontal="center" vertical="top" wrapText="1"/>
    </xf>
    <xf numFmtId="0" fontId="18" fillId="0" borderId="2" xfId="1" applyNumberFormat="1" applyFont="1" applyBorder="1" applyAlignment="1">
      <alignment horizontal="left" vertical="top" wrapText="1"/>
    </xf>
    <xf numFmtId="0" fontId="15" fillId="2" borderId="8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vertical="top" wrapText="1"/>
    </xf>
    <xf numFmtId="0" fontId="15" fillId="2" borderId="11" xfId="0" applyNumberFormat="1" applyFont="1" applyFill="1" applyBorder="1" applyAlignment="1">
      <alignment horizontal="center" vertical="top" wrapText="1"/>
    </xf>
    <xf numFmtId="14" fontId="16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 vertical="center" wrapText="1"/>
    </xf>
    <xf numFmtId="2" fontId="5" fillId="2" borderId="0" xfId="0" applyNumberFormat="1" applyFont="1" applyFill="1" applyAlignment="1">
      <alignment wrapText="1"/>
    </xf>
    <xf numFmtId="4" fontId="5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0" fontId="45" fillId="0" borderId="2" xfId="0" applyFont="1" applyFill="1" applyBorder="1" applyAlignment="1">
      <alignment horizontal="center" vertical="top" wrapText="1"/>
    </xf>
    <xf numFmtId="0" fontId="45" fillId="0" borderId="2" xfId="0" applyFont="1" applyFill="1" applyBorder="1" applyAlignment="1">
      <alignment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2" xfId="0" applyNumberFormat="1" applyFont="1" applyFill="1" applyBorder="1" applyAlignment="1">
      <alignment horizontal="center" vertical="top" wrapText="1"/>
    </xf>
    <xf numFmtId="14" fontId="45" fillId="0" borderId="2" xfId="0" applyNumberFormat="1" applyFont="1" applyBorder="1" applyAlignment="1">
      <alignment horizontal="center" vertical="top" wrapText="1"/>
    </xf>
    <xf numFmtId="0" fontId="46" fillId="0" borderId="2" xfId="0" applyFont="1" applyFill="1" applyBorder="1" applyAlignment="1">
      <alignment horizontal="center" vertical="top" wrapText="1"/>
    </xf>
    <xf numFmtId="2" fontId="47" fillId="0" borderId="0" xfId="0" applyNumberFormat="1" applyFont="1" applyFill="1" applyAlignment="1">
      <alignment wrapText="1"/>
    </xf>
    <xf numFmtId="4" fontId="47" fillId="0" borderId="0" xfId="0" applyNumberFormat="1" applyFont="1" applyFill="1" applyAlignment="1">
      <alignment wrapText="1"/>
    </xf>
    <xf numFmtId="0" fontId="47" fillId="0" borderId="0" xfId="0" applyFont="1" applyFill="1" applyAlignment="1">
      <alignment wrapText="1"/>
    </xf>
    <xf numFmtId="0" fontId="45" fillId="0" borderId="15" xfId="0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4" fontId="45" fillId="0" borderId="3" xfId="0" applyNumberFormat="1" applyFont="1" applyBorder="1" applyAlignment="1">
      <alignment horizontal="center" vertical="top" wrapText="1"/>
    </xf>
    <xf numFmtId="0" fontId="46" fillId="0" borderId="3" xfId="0" applyFont="1" applyFill="1" applyBorder="1" applyAlignment="1">
      <alignment horizontal="center" vertical="top" wrapText="1"/>
    </xf>
    <xf numFmtId="2" fontId="16" fillId="2" borderId="0" xfId="0" applyNumberFormat="1" applyFont="1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164" fontId="11" fillId="2" borderId="0" xfId="0" applyNumberFormat="1" applyFont="1" applyFill="1"/>
    <xf numFmtId="0" fontId="11" fillId="2" borderId="0" xfId="0" applyFont="1" applyFill="1"/>
    <xf numFmtId="0" fontId="15" fillId="0" borderId="3" xfId="0" applyFont="1" applyBorder="1" applyAlignment="1">
      <alignment horizontal="left" vertical="top" wrapText="1"/>
    </xf>
    <xf numFmtId="0" fontId="48" fillId="0" borderId="3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center" vertical="top" wrapText="1"/>
    </xf>
    <xf numFmtId="14" fontId="49" fillId="0" borderId="3" xfId="0" applyNumberFormat="1" applyFont="1" applyBorder="1" applyAlignment="1">
      <alignment horizontal="right" vertical="top" wrapText="1"/>
    </xf>
  </cellXfs>
  <cellStyles count="3">
    <cellStyle name="Обычный" xfId="0" builtinId="0"/>
    <cellStyle name="Обычный 2" xfId="2" xr:uid="{00000000-0005-0000-0000-000001000000}"/>
    <cellStyle name="Обычный_Земельные участки на 27.02.2010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3"/>
  <sheetViews>
    <sheetView tabSelected="1" topLeftCell="A59" zoomScaleNormal="100" zoomScalePageLayoutView="110" workbookViewId="0">
      <selection activeCell="E60" sqref="E60"/>
    </sheetView>
  </sheetViews>
  <sheetFormatPr defaultColWidth="9.140625" defaultRowHeight="15" x14ac:dyDescent="0.25"/>
  <cols>
    <col min="1" max="1" width="7.28515625" style="238" customWidth="1"/>
    <col min="2" max="2" width="18.7109375" style="238" customWidth="1"/>
    <col min="3" max="3" width="14" style="238" customWidth="1"/>
    <col min="4" max="4" width="11.42578125" style="238" customWidth="1"/>
    <col min="5" max="5" width="12.42578125" style="239" customWidth="1"/>
    <col min="6" max="6" width="14" style="239" customWidth="1"/>
    <col min="7" max="7" width="13.7109375" style="238" customWidth="1"/>
    <col min="8" max="8" width="14.5703125" style="238" customWidth="1"/>
    <col min="9" max="9" width="11.85546875" style="238" customWidth="1"/>
    <col min="10" max="10" width="28.42578125" style="242" customWidth="1"/>
    <col min="11" max="11" width="12.42578125" style="238" customWidth="1"/>
    <col min="12" max="12" width="10.7109375" style="238" customWidth="1"/>
    <col min="13" max="13" width="16" style="238" customWidth="1"/>
    <col min="14" max="14" width="15.28515625" style="238" customWidth="1"/>
    <col min="15" max="15" width="15.140625" style="238" customWidth="1"/>
    <col min="16" max="16" width="11.85546875" style="238" customWidth="1"/>
    <col min="17" max="17" width="13.5703125" style="238" customWidth="1"/>
    <col min="18" max="16384" width="9.140625" style="238"/>
  </cols>
  <sheetData>
    <row r="1" spans="1:12" ht="15.75" x14ac:dyDescent="0.25">
      <c r="I1" s="240"/>
      <c r="J1" s="241" t="s">
        <v>35</v>
      </c>
      <c r="K1" s="240"/>
      <c r="L1" s="240"/>
    </row>
    <row r="2" spans="1:12" ht="47.25" x14ac:dyDescent="0.25">
      <c r="I2" s="240"/>
      <c r="J2" s="241" t="s">
        <v>99</v>
      </c>
      <c r="K2" s="240"/>
      <c r="L2" s="240"/>
    </row>
    <row r="3" spans="1:12" ht="31.5" x14ac:dyDescent="0.25">
      <c r="I3" s="240"/>
      <c r="J3" s="241" t="s">
        <v>18</v>
      </c>
      <c r="K3" s="240"/>
      <c r="L3" s="240"/>
    </row>
    <row r="4" spans="1:12" ht="15.75" x14ac:dyDescent="0.25">
      <c r="I4" s="311" t="s">
        <v>253</v>
      </c>
      <c r="J4" s="311"/>
      <c r="K4" s="311"/>
      <c r="L4" s="240"/>
    </row>
    <row r="6" spans="1:12" ht="36" customHeight="1" x14ac:dyDescent="0.25">
      <c r="B6" s="312" t="s">
        <v>207</v>
      </c>
      <c r="C6" s="312"/>
      <c r="D6" s="312"/>
      <c r="E6" s="312"/>
      <c r="F6" s="312"/>
      <c r="G6" s="312"/>
      <c r="H6" s="312"/>
      <c r="I6" s="312"/>
      <c r="J6" s="312"/>
      <c r="K6" s="312"/>
      <c r="L6" s="312"/>
    </row>
    <row r="7" spans="1:12" ht="15.75" hidden="1" x14ac:dyDescent="0.25">
      <c r="F7" s="205"/>
    </row>
    <row r="8" spans="1:12" ht="6" customHeight="1" x14ac:dyDescent="0.25">
      <c r="E8" s="312"/>
      <c r="F8" s="312"/>
      <c r="G8" s="312"/>
    </row>
    <row r="9" spans="1:12" ht="15.75" hidden="1" x14ac:dyDescent="0.25">
      <c r="F9" s="205"/>
    </row>
    <row r="10" spans="1:12" ht="43.5" x14ac:dyDescent="0.25">
      <c r="F10" s="205" t="s">
        <v>5</v>
      </c>
      <c r="G10" s="243" t="s">
        <v>157</v>
      </c>
      <c r="H10" s="244"/>
      <c r="I10" s="244"/>
    </row>
    <row r="11" spans="1:12" ht="13.5" customHeight="1" x14ac:dyDescent="0.25">
      <c r="D11" s="312"/>
      <c r="E11" s="312"/>
      <c r="F11" s="312"/>
      <c r="G11" s="312"/>
      <c r="H11" s="312"/>
    </row>
    <row r="12" spans="1:12" hidden="1" x14ac:dyDescent="0.25"/>
    <row r="13" spans="1:12" hidden="1" x14ac:dyDescent="0.25"/>
    <row r="14" spans="1:12" ht="190.5" customHeight="1" x14ac:dyDescent="0.25">
      <c r="A14" s="18" t="s">
        <v>1</v>
      </c>
      <c r="B14" s="18" t="s">
        <v>38</v>
      </c>
      <c r="C14" s="18" t="s">
        <v>0</v>
      </c>
      <c r="D14" s="18" t="s">
        <v>4</v>
      </c>
      <c r="E14" s="18" t="s">
        <v>20</v>
      </c>
      <c r="F14" s="18" t="s">
        <v>2</v>
      </c>
      <c r="G14" s="18" t="s">
        <v>8</v>
      </c>
      <c r="H14" s="18" t="s">
        <v>252</v>
      </c>
      <c r="I14" s="18" t="s">
        <v>21</v>
      </c>
      <c r="J14" s="27" t="s">
        <v>6</v>
      </c>
      <c r="K14" s="18" t="s">
        <v>7</v>
      </c>
      <c r="L14" s="18" t="s">
        <v>19</v>
      </c>
    </row>
    <row r="15" spans="1:12" ht="15" customHeight="1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  <c r="J15" s="27">
        <v>10</v>
      </c>
      <c r="K15" s="18">
        <v>11</v>
      </c>
      <c r="L15" s="18">
        <v>12</v>
      </c>
    </row>
    <row r="16" spans="1:12" s="245" customFormat="1" ht="21" customHeight="1" x14ac:dyDescent="0.2">
      <c r="A16" s="313" t="s">
        <v>22</v>
      </c>
      <c r="B16" s="314"/>
      <c r="C16" s="314"/>
      <c r="D16" s="314"/>
      <c r="E16" s="314"/>
      <c r="F16" s="314"/>
      <c r="G16" s="314"/>
      <c r="H16" s="314"/>
      <c r="I16" s="314"/>
      <c r="J16" s="313"/>
      <c r="K16" s="313"/>
      <c r="L16" s="313"/>
    </row>
    <row r="17" spans="1:19" s="245" customFormat="1" ht="365.45" customHeight="1" x14ac:dyDescent="0.2">
      <c r="A17" s="78">
        <v>1</v>
      </c>
      <c r="B17" s="79" t="s">
        <v>40</v>
      </c>
      <c r="C17" s="79" t="s">
        <v>41</v>
      </c>
      <c r="D17" s="79" t="s">
        <v>97</v>
      </c>
      <c r="E17" s="79"/>
      <c r="F17" s="79">
        <v>1</v>
      </c>
      <c r="G17" s="79">
        <v>1</v>
      </c>
      <c r="H17" s="79">
        <v>1329.3</v>
      </c>
      <c r="I17" s="80">
        <v>41360</v>
      </c>
      <c r="J17" s="43" t="s">
        <v>100</v>
      </c>
      <c r="K17" s="43" t="s">
        <v>96</v>
      </c>
      <c r="L17" s="43" t="s">
        <v>52</v>
      </c>
      <c r="M17" s="246"/>
    </row>
    <row r="18" spans="1:19" s="245" customFormat="1" ht="15" customHeight="1" x14ac:dyDescent="0.2">
      <c r="A18" s="247"/>
      <c r="B18" s="57" t="s">
        <v>49</v>
      </c>
      <c r="C18" s="57" t="s">
        <v>50</v>
      </c>
      <c r="D18" s="57" t="s">
        <v>50</v>
      </c>
      <c r="E18" s="57">
        <v>0</v>
      </c>
      <c r="F18" s="57">
        <v>1</v>
      </c>
      <c r="G18" s="57">
        <v>1</v>
      </c>
      <c r="H18" s="57">
        <v>1329.3</v>
      </c>
      <c r="I18" s="57" t="s">
        <v>50</v>
      </c>
      <c r="J18" s="57" t="s">
        <v>50</v>
      </c>
      <c r="K18" s="57" t="s">
        <v>50</v>
      </c>
      <c r="L18" s="57" t="s">
        <v>50</v>
      </c>
    </row>
    <row r="19" spans="1:19" s="245" customFormat="1" ht="21.75" customHeight="1" x14ac:dyDescent="0.2">
      <c r="A19" s="314" t="s">
        <v>23</v>
      </c>
      <c r="B19" s="315"/>
      <c r="C19" s="315"/>
      <c r="D19" s="315"/>
      <c r="E19" s="315"/>
      <c r="F19" s="315"/>
      <c r="G19" s="315"/>
      <c r="H19" s="315"/>
      <c r="I19" s="315"/>
      <c r="J19" s="316"/>
      <c r="K19" s="316"/>
      <c r="L19" s="316"/>
      <c r="N19" s="21"/>
      <c r="O19" s="22"/>
    </row>
    <row r="20" spans="1:19" s="245" customFormat="1" ht="153" x14ac:dyDescent="0.2">
      <c r="A20" s="47">
        <v>1</v>
      </c>
      <c r="B20" s="81" t="s">
        <v>43</v>
      </c>
      <c r="C20" s="79" t="s">
        <v>44</v>
      </c>
      <c r="D20" s="82" t="s">
        <v>45</v>
      </c>
      <c r="E20" s="79">
        <v>435.9</v>
      </c>
      <c r="F20" s="79">
        <v>14073471.76</v>
      </c>
      <c r="G20" s="79">
        <v>14073471.16</v>
      </c>
      <c r="H20" s="81">
        <v>10190696.34</v>
      </c>
      <c r="I20" s="80">
        <v>39876</v>
      </c>
      <c r="J20" s="59" t="s">
        <v>109</v>
      </c>
      <c r="K20" s="43" t="s">
        <v>96</v>
      </c>
      <c r="L20" s="88" t="s">
        <v>46</v>
      </c>
      <c r="M20" s="246"/>
      <c r="N20" s="248"/>
      <c r="O20" s="248"/>
      <c r="P20" s="248"/>
      <c r="Q20" s="248"/>
      <c r="R20" s="248"/>
      <c r="S20" s="248"/>
    </row>
    <row r="21" spans="1:19" s="245" customFormat="1" ht="165.75" x14ac:dyDescent="0.2">
      <c r="A21" s="249">
        <v>2</v>
      </c>
      <c r="B21" s="79" t="s">
        <v>47</v>
      </c>
      <c r="C21" s="79" t="s">
        <v>41</v>
      </c>
      <c r="D21" s="79" t="s">
        <v>48</v>
      </c>
      <c r="E21" s="79">
        <v>97.3</v>
      </c>
      <c r="F21" s="79">
        <v>1537648.44</v>
      </c>
      <c r="G21" s="109">
        <v>1040409.02</v>
      </c>
      <c r="H21" s="79">
        <v>1465358.11</v>
      </c>
      <c r="I21" s="250">
        <v>39554</v>
      </c>
      <c r="J21" s="91" t="s">
        <v>110</v>
      </c>
      <c r="K21" s="43" t="s">
        <v>96</v>
      </c>
      <c r="L21" s="251"/>
      <c r="M21" s="246"/>
      <c r="N21" s="252"/>
      <c r="O21" s="248"/>
      <c r="P21" s="252"/>
      <c r="Q21" s="253"/>
      <c r="R21" s="248"/>
      <c r="S21" s="248"/>
    </row>
    <row r="22" spans="1:19" s="245" customFormat="1" ht="21" customHeight="1" x14ac:dyDescent="0.2">
      <c r="A22" s="251"/>
      <c r="B22" s="83" t="s">
        <v>49</v>
      </c>
      <c r="C22" s="83" t="s">
        <v>50</v>
      </c>
      <c r="D22" s="83" t="s">
        <v>50</v>
      </c>
      <c r="E22" s="83">
        <v>533.20000000000005</v>
      </c>
      <c r="F22" s="143">
        <f>SUM(F20:F21)</f>
        <v>15611120.199999999</v>
      </c>
      <c r="G22" s="83">
        <f>SUM(G20:G21)</f>
        <v>15113880.18</v>
      </c>
      <c r="H22" s="143">
        <f>SUM(H20:H21)</f>
        <v>11656054.449999999</v>
      </c>
      <c r="I22" s="83" t="s">
        <v>50</v>
      </c>
      <c r="J22" s="83" t="s">
        <v>50</v>
      </c>
      <c r="K22" s="83" t="s">
        <v>50</v>
      </c>
      <c r="L22" s="83" t="s">
        <v>50</v>
      </c>
      <c r="N22" s="254"/>
    </row>
    <row r="23" spans="1:19" s="245" customFormat="1" ht="23.25" customHeight="1" x14ac:dyDescent="0.2">
      <c r="A23" s="313" t="s">
        <v>24</v>
      </c>
      <c r="B23" s="314"/>
      <c r="C23" s="315"/>
      <c r="D23" s="315"/>
      <c r="E23" s="315"/>
      <c r="F23" s="316"/>
      <c r="G23" s="316"/>
      <c r="H23" s="316"/>
      <c r="I23" s="316"/>
      <c r="J23" s="316"/>
      <c r="K23" s="316"/>
      <c r="L23" s="316"/>
      <c r="M23" s="255"/>
    </row>
    <row r="24" spans="1:19" s="245" customFormat="1" ht="80.45" customHeight="1" x14ac:dyDescent="0.2">
      <c r="A24" s="78">
        <v>1</v>
      </c>
      <c r="B24" s="199" t="s">
        <v>53</v>
      </c>
      <c r="C24" s="201" t="s">
        <v>233</v>
      </c>
      <c r="D24" s="256"/>
      <c r="E24" s="202">
        <v>2282</v>
      </c>
      <c r="F24" s="257">
        <v>0</v>
      </c>
      <c r="G24" s="258">
        <v>0</v>
      </c>
      <c r="H24" s="258">
        <v>0</v>
      </c>
      <c r="I24" s="259">
        <v>41712</v>
      </c>
      <c r="J24" s="43" t="s">
        <v>112</v>
      </c>
      <c r="K24" s="77" t="s">
        <v>96</v>
      </c>
      <c r="L24" s="84" t="s">
        <v>42</v>
      </c>
      <c r="M24" s="255"/>
    </row>
    <row r="25" spans="1:19" s="245" customFormat="1" ht="48.6" customHeight="1" x14ac:dyDescent="0.2">
      <c r="A25" s="78">
        <v>2</v>
      </c>
      <c r="B25" s="199" t="s">
        <v>53</v>
      </c>
      <c r="C25" s="201" t="s">
        <v>234</v>
      </c>
      <c r="D25" s="260"/>
      <c r="E25" s="202">
        <v>1002</v>
      </c>
      <c r="F25" s="257">
        <v>0</v>
      </c>
      <c r="G25" s="258">
        <v>0</v>
      </c>
      <c r="H25" s="258">
        <v>0</v>
      </c>
      <c r="I25" s="259">
        <v>41712</v>
      </c>
      <c r="J25" s="43" t="s">
        <v>54</v>
      </c>
      <c r="K25" s="77" t="s">
        <v>96</v>
      </c>
      <c r="L25" s="79" t="s">
        <v>42</v>
      </c>
      <c r="M25" s="255"/>
    </row>
    <row r="26" spans="1:19" s="245" customFormat="1" ht="99.6" customHeight="1" x14ac:dyDescent="0.2">
      <c r="A26" s="78">
        <v>3</v>
      </c>
      <c r="B26" s="199" t="s">
        <v>53</v>
      </c>
      <c r="C26" s="201" t="s">
        <v>235</v>
      </c>
      <c r="D26" s="261"/>
      <c r="E26" s="202">
        <v>618</v>
      </c>
      <c r="F26" s="257">
        <v>1584091.9</v>
      </c>
      <c r="G26" s="258">
        <v>0</v>
      </c>
      <c r="H26" s="258">
        <v>0</v>
      </c>
      <c r="I26" s="262">
        <v>43710</v>
      </c>
      <c r="J26" s="43" t="s">
        <v>95</v>
      </c>
      <c r="K26" s="77" t="s">
        <v>96</v>
      </c>
      <c r="L26" s="79" t="s">
        <v>42</v>
      </c>
      <c r="M26" s="255"/>
    </row>
    <row r="27" spans="1:19" s="245" customFormat="1" ht="43.9" customHeight="1" x14ac:dyDescent="0.2">
      <c r="A27" s="78">
        <v>4</v>
      </c>
      <c r="B27" s="199" t="s">
        <v>53</v>
      </c>
      <c r="C27" s="201" t="s">
        <v>236</v>
      </c>
      <c r="D27" s="261"/>
      <c r="E27" s="202">
        <v>1660</v>
      </c>
      <c r="F27" s="257">
        <v>0</v>
      </c>
      <c r="G27" s="258">
        <v>0</v>
      </c>
      <c r="H27" s="258">
        <v>0</v>
      </c>
      <c r="I27" s="259">
        <v>41712</v>
      </c>
      <c r="J27" s="43" t="s">
        <v>54</v>
      </c>
      <c r="K27" s="77" t="s">
        <v>96</v>
      </c>
      <c r="L27" s="85" t="s">
        <v>42</v>
      </c>
      <c r="M27" s="255"/>
    </row>
    <row r="28" spans="1:19" s="245" customFormat="1" ht="43.9" customHeight="1" x14ac:dyDescent="0.2">
      <c r="A28" s="78">
        <v>5</v>
      </c>
      <c r="B28" s="199" t="s">
        <v>53</v>
      </c>
      <c r="C28" s="201" t="s">
        <v>237</v>
      </c>
      <c r="D28" s="261"/>
      <c r="E28" s="202">
        <v>1079</v>
      </c>
      <c r="F28" s="257">
        <v>0</v>
      </c>
      <c r="G28" s="258">
        <v>0</v>
      </c>
      <c r="H28" s="258">
        <v>0</v>
      </c>
      <c r="I28" s="259">
        <v>41712</v>
      </c>
      <c r="J28" s="43" t="s">
        <v>54</v>
      </c>
      <c r="K28" s="77" t="s">
        <v>96</v>
      </c>
      <c r="L28" s="79" t="s">
        <v>42</v>
      </c>
      <c r="M28" s="255"/>
    </row>
    <row r="29" spans="1:19" s="245" customFormat="1" ht="46.15" customHeight="1" x14ac:dyDescent="0.2">
      <c r="A29" s="78">
        <v>6</v>
      </c>
      <c r="B29" s="199" t="s">
        <v>53</v>
      </c>
      <c r="C29" s="201" t="s">
        <v>238</v>
      </c>
      <c r="D29" s="261"/>
      <c r="E29" s="202">
        <v>1471</v>
      </c>
      <c r="F29" s="257">
        <v>0</v>
      </c>
      <c r="G29" s="258">
        <v>0</v>
      </c>
      <c r="H29" s="258">
        <v>0</v>
      </c>
      <c r="I29" s="259">
        <v>41712</v>
      </c>
      <c r="J29" s="43" t="s">
        <v>54</v>
      </c>
      <c r="K29" s="77" t="s">
        <v>96</v>
      </c>
      <c r="L29" s="85" t="s">
        <v>42</v>
      </c>
      <c r="M29" s="255"/>
    </row>
    <row r="30" spans="1:19" s="245" customFormat="1" ht="92.45" customHeight="1" x14ac:dyDescent="0.2">
      <c r="A30" s="78">
        <v>7</v>
      </c>
      <c r="B30" s="199" t="s">
        <v>53</v>
      </c>
      <c r="C30" s="201" t="s">
        <v>239</v>
      </c>
      <c r="D30" s="261"/>
      <c r="E30" s="202">
        <v>1186</v>
      </c>
      <c r="F30" s="257">
        <v>0</v>
      </c>
      <c r="G30" s="258">
        <v>0</v>
      </c>
      <c r="H30" s="258">
        <v>0</v>
      </c>
      <c r="I30" s="259">
        <v>41712</v>
      </c>
      <c r="J30" s="43" t="s">
        <v>54</v>
      </c>
      <c r="K30" s="43" t="s">
        <v>96</v>
      </c>
      <c r="L30" s="79" t="s">
        <v>42</v>
      </c>
      <c r="M30" s="255"/>
    </row>
    <row r="31" spans="1:19" s="245" customFormat="1" ht="43.9" customHeight="1" x14ac:dyDescent="0.2">
      <c r="A31" s="78">
        <v>8</v>
      </c>
      <c r="B31" s="199" t="s">
        <v>53</v>
      </c>
      <c r="C31" s="201" t="s">
        <v>240</v>
      </c>
      <c r="D31" s="261"/>
      <c r="E31" s="203">
        <v>335</v>
      </c>
      <c r="F31" s="263">
        <v>0</v>
      </c>
      <c r="G31" s="264">
        <v>0</v>
      </c>
      <c r="H31" s="264">
        <v>0</v>
      </c>
      <c r="I31" s="259">
        <v>41712</v>
      </c>
      <c r="J31" s="43" t="s">
        <v>54</v>
      </c>
      <c r="K31" s="77" t="s">
        <v>96</v>
      </c>
      <c r="L31" s="86" t="s">
        <v>42</v>
      </c>
      <c r="M31" s="255"/>
    </row>
    <row r="32" spans="1:19" s="245" customFormat="1" ht="48" customHeight="1" x14ac:dyDescent="0.2">
      <c r="A32" s="78">
        <v>9</v>
      </c>
      <c r="B32" s="199" t="s">
        <v>53</v>
      </c>
      <c r="C32" s="201" t="s">
        <v>241</v>
      </c>
      <c r="D32" s="256"/>
      <c r="E32" s="203">
        <v>618</v>
      </c>
      <c r="F32" s="263">
        <v>0</v>
      </c>
      <c r="G32" s="264">
        <v>0</v>
      </c>
      <c r="H32" s="264">
        <v>0</v>
      </c>
      <c r="I32" s="259">
        <v>41712</v>
      </c>
      <c r="J32" s="43" t="s">
        <v>54</v>
      </c>
      <c r="K32" s="77" t="s">
        <v>96</v>
      </c>
      <c r="L32" s="79" t="s">
        <v>42</v>
      </c>
      <c r="M32" s="255"/>
    </row>
    <row r="33" spans="1:14" s="245" customFormat="1" ht="50.45" customHeight="1" x14ac:dyDescent="0.2">
      <c r="A33" s="78">
        <v>10</v>
      </c>
      <c r="B33" s="199" t="s">
        <v>53</v>
      </c>
      <c r="C33" s="201" t="s">
        <v>242</v>
      </c>
      <c r="D33" s="251"/>
      <c r="E33" s="203">
        <v>965</v>
      </c>
      <c r="F33" s="263">
        <v>0</v>
      </c>
      <c r="G33" s="264">
        <v>0</v>
      </c>
      <c r="H33" s="264">
        <v>0</v>
      </c>
      <c r="I33" s="259">
        <v>41712</v>
      </c>
      <c r="J33" s="43" t="s">
        <v>54</v>
      </c>
      <c r="K33" s="77" t="s">
        <v>96</v>
      </c>
      <c r="L33" s="79" t="s">
        <v>42</v>
      </c>
      <c r="M33" s="255"/>
    </row>
    <row r="34" spans="1:14" s="245" customFormat="1" ht="47.45" customHeight="1" x14ac:dyDescent="0.2">
      <c r="A34" s="78">
        <v>11</v>
      </c>
      <c r="B34" s="199" t="s">
        <v>53</v>
      </c>
      <c r="C34" s="201" t="s">
        <v>243</v>
      </c>
      <c r="D34" s="251"/>
      <c r="E34" s="203">
        <v>436</v>
      </c>
      <c r="F34" s="263">
        <v>0</v>
      </c>
      <c r="G34" s="264">
        <v>0</v>
      </c>
      <c r="H34" s="264">
        <v>0</v>
      </c>
      <c r="I34" s="259">
        <v>41712</v>
      </c>
      <c r="J34" s="43" t="s">
        <v>54</v>
      </c>
      <c r="K34" s="77" t="s">
        <v>96</v>
      </c>
      <c r="L34" s="79" t="s">
        <v>42</v>
      </c>
      <c r="M34" s="255"/>
    </row>
    <row r="35" spans="1:14" s="245" customFormat="1" ht="47.45" customHeight="1" x14ac:dyDescent="0.2">
      <c r="A35" s="78">
        <v>12</v>
      </c>
      <c r="B35" s="199" t="s">
        <v>53</v>
      </c>
      <c r="C35" s="201" t="s">
        <v>244</v>
      </c>
      <c r="D35" s="251"/>
      <c r="E35" s="203">
        <v>344</v>
      </c>
      <c r="F35" s="263">
        <v>0</v>
      </c>
      <c r="G35" s="264">
        <v>0</v>
      </c>
      <c r="H35" s="264">
        <v>0</v>
      </c>
      <c r="I35" s="259">
        <v>41712</v>
      </c>
      <c r="J35" s="43" t="s">
        <v>54</v>
      </c>
      <c r="K35" s="77" t="s">
        <v>96</v>
      </c>
      <c r="L35" s="79" t="s">
        <v>42</v>
      </c>
      <c r="M35" s="255"/>
    </row>
    <row r="36" spans="1:14" s="245" customFormat="1" ht="46.15" customHeight="1" x14ac:dyDescent="0.2">
      <c r="A36" s="78">
        <v>13</v>
      </c>
      <c r="B36" s="199" t="s">
        <v>53</v>
      </c>
      <c r="C36" s="201" t="s">
        <v>245</v>
      </c>
      <c r="D36" s="251"/>
      <c r="E36" s="203">
        <v>984</v>
      </c>
      <c r="F36" s="263">
        <v>0</v>
      </c>
      <c r="G36" s="264">
        <v>0</v>
      </c>
      <c r="H36" s="264">
        <v>0</v>
      </c>
      <c r="I36" s="259">
        <v>41712</v>
      </c>
      <c r="J36" s="43" t="s">
        <v>54</v>
      </c>
      <c r="K36" s="77" t="s">
        <v>96</v>
      </c>
      <c r="L36" s="79" t="s">
        <v>42</v>
      </c>
      <c r="M36" s="255"/>
    </row>
    <row r="37" spans="1:14" s="245" customFormat="1" ht="46.9" customHeight="1" x14ac:dyDescent="0.2">
      <c r="A37" s="78">
        <v>14</v>
      </c>
      <c r="B37" s="199" t="s">
        <v>232</v>
      </c>
      <c r="C37" s="201" t="s">
        <v>246</v>
      </c>
      <c r="D37" s="261"/>
      <c r="E37" s="203">
        <v>800</v>
      </c>
      <c r="F37" s="263">
        <v>0</v>
      </c>
      <c r="G37" s="264">
        <v>0</v>
      </c>
      <c r="H37" s="264">
        <v>0</v>
      </c>
      <c r="I37" s="259">
        <v>41712</v>
      </c>
      <c r="J37" s="43" t="s">
        <v>54</v>
      </c>
      <c r="K37" s="77" t="s">
        <v>96</v>
      </c>
      <c r="L37" s="85" t="s">
        <v>42</v>
      </c>
      <c r="M37" s="255"/>
    </row>
    <row r="38" spans="1:14" s="245" customFormat="1" ht="21" customHeight="1" x14ac:dyDescent="0.2">
      <c r="A38" s="2"/>
      <c r="B38" s="265" t="s">
        <v>16</v>
      </c>
      <c r="C38" s="83" t="s">
        <v>50</v>
      </c>
      <c r="D38" s="83" t="s">
        <v>50</v>
      </c>
      <c r="E38" s="204">
        <f>SUM(E24:E37)</f>
        <v>13780</v>
      </c>
      <c r="F38" s="266">
        <v>1584091.9</v>
      </c>
      <c r="G38" s="264">
        <v>0</v>
      </c>
      <c r="H38" s="264">
        <v>0</v>
      </c>
      <c r="I38" s="83" t="s">
        <v>50</v>
      </c>
      <c r="J38" s="83" t="s">
        <v>50</v>
      </c>
      <c r="K38" s="83" t="s">
        <v>50</v>
      </c>
      <c r="L38" s="87" t="s">
        <v>50</v>
      </c>
      <c r="M38" s="255"/>
    </row>
    <row r="39" spans="1:14" s="245" customFormat="1" ht="30" customHeight="1" x14ac:dyDescent="0.2">
      <c r="A39" s="313" t="s">
        <v>36</v>
      </c>
      <c r="B39" s="313"/>
      <c r="C39" s="316"/>
      <c r="D39" s="316"/>
      <c r="E39" s="316"/>
      <c r="F39" s="313"/>
      <c r="G39" s="313"/>
      <c r="H39" s="313"/>
      <c r="I39" s="316"/>
      <c r="J39" s="316"/>
      <c r="K39" s="316"/>
      <c r="L39" s="316"/>
      <c r="M39" s="255"/>
    </row>
    <row r="40" spans="1:14" s="245" customFormat="1" ht="27" customHeight="1" x14ac:dyDescent="0.2">
      <c r="A40" s="267"/>
      <c r="B40" s="3"/>
      <c r="C40" s="3"/>
      <c r="D40" s="6"/>
      <c r="E40" s="2"/>
      <c r="F40" s="268"/>
      <c r="G40" s="268"/>
      <c r="H40" s="2"/>
      <c r="I40" s="4"/>
      <c r="J40" s="5"/>
      <c r="K40" s="2"/>
      <c r="L40" s="251"/>
      <c r="M40" s="255"/>
    </row>
    <row r="41" spans="1:14" s="245" customFormat="1" ht="24" customHeight="1" x14ac:dyDescent="0.2">
      <c r="A41" s="2"/>
      <c r="B41" s="20" t="s">
        <v>16</v>
      </c>
      <c r="C41" s="3"/>
      <c r="D41" s="251"/>
      <c r="E41" s="269"/>
      <c r="F41" s="269"/>
      <c r="G41" s="269"/>
      <c r="H41" s="269"/>
      <c r="I41" s="4"/>
      <c r="J41" s="5"/>
      <c r="K41" s="2"/>
      <c r="L41" s="251"/>
      <c r="M41" s="255"/>
    </row>
    <row r="42" spans="1:14" s="245" customFormat="1" ht="24.75" customHeight="1" x14ac:dyDescent="0.2">
      <c r="A42" s="313" t="s">
        <v>37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255"/>
    </row>
    <row r="43" spans="1:14" s="245" customFormat="1" ht="169.9" customHeight="1" x14ac:dyDescent="0.2">
      <c r="A43" s="18" t="s">
        <v>1</v>
      </c>
      <c r="B43" s="18" t="s">
        <v>27</v>
      </c>
      <c r="C43" s="18" t="s">
        <v>28</v>
      </c>
      <c r="D43" s="18" t="s">
        <v>29</v>
      </c>
      <c r="E43" s="18" t="s">
        <v>33</v>
      </c>
      <c r="F43" s="18" t="s">
        <v>32</v>
      </c>
      <c r="G43" s="18" t="s">
        <v>30</v>
      </c>
      <c r="H43" s="18" t="s">
        <v>252</v>
      </c>
      <c r="I43" s="18" t="s">
        <v>21</v>
      </c>
      <c r="J43" s="27" t="s">
        <v>6</v>
      </c>
      <c r="K43" s="18" t="s">
        <v>7</v>
      </c>
      <c r="L43" s="27" t="s">
        <v>31</v>
      </c>
      <c r="M43" s="28"/>
      <c r="N43" s="28"/>
    </row>
    <row r="44" spans="1:14" s="245" customFormat="1" ht="262.14999999999998" customHeight="1" x14ac:dyDescent="0.2">
      <c r="A44" s="50">
        <v>1</v>
      </c>
      <c r="B44" s="72" t="s">
        <v>80</v>
      </c>
      <c r="C44" s="51" t="s">
        <v>41</v>
      </c>
      <c r="D44" s="47" t="s">
        <v>56</v>
      </c>
      <c r="E44" s="47">
        <v>24596</v>
      </c>
      <c r="F44" s="47">
        <v>38889.699999999997</v>
      </c>
      <c r="G44" s="48" t="s">
        <v>71</v>
      </c>
      <c r="H44" s="47">
        <v>38889.699999999997</v>
      </c>
      <c r="I44" s="49">
        <v>41529</v>
      </c>
      <c r="J44" s="90" t="s">
        <v>101</v>
      </c>
      <c r="K44" s="42" t="s">
        <v>96</v>
      </c>
      <c r="L44" s="47" t="s">
        <v>42</v>
      </c>
      <c r="M44" s="255"/>
      <c r="N44" s="270"/>
    </row>
    <row r="45" spans="1:14" s="245" customFormat="1" ht="265.14999999999998" customHeight="1" thickBot="1" x14ac:dyDescent="0.25">
      <c r="A45" s="50">
        <v>2</v>
      </c>
      <c r="B45" s="72" t="s">
        <v>81</v>
      </c>
      <c r="C45" s="51" t="s">
        <v>41</v>
      </c>
      <c r="D45" s="47" t="s">
        <v>57</v>
      </c>
      <c r="E45" s="55">
        <v>8468</v>
      </c>
      <c r="F45" s="47">
        <v>38318.769999999997</v>
      </c>
      <c r="G45" s="48" t="s">
        <v>71</v>
      </c>
      <c r="H45" s="47">
        <v>38318.769999999997</v>
      </c>
      <c r="I45" s="54">
        <v>41673</v>
      </c>
      <c r="J45" s="90" t="s">
        <v>102</v>
      </c>
      <c r="K45" s="42" t="s">
        <v>96</v>
      </c>
      <c r="L45" s="47" t="s">
        <v>42</v>
      </c>
      <c r="M45" s="255"/>
      <c r="N45" s="270"/>
    </row>
    <row r="46" spans="1:14" s="245" customFormat="1" ht="263.45" customHeight="1" x14ac:dyDescent="0.2">
      <c r="A46" s="50">
        <v>3</v>
      </c>
      <c r="B46" s="72" t="s">
        <v>81</v>
      </c>
      <c r="C46" s="51" t="s">
        <v>41</v>
      </c>
      <c r="D46" s="47" t="s">
        <v>58</v>
      </c>
      <c r="E46" s="47">
        <v>3932</v>
      </c>
      <c r="F46" s="47">
        <v>38158.19</v>
      </c>
      <c r="G46" s="45" t="s">
        <v>71</v>
      </c>
      <c r="H46" s="47">
        <v>38158.19</v>
      </c>
      <c r="I46" s="53">
        <v>41673</v>
      </c>
      <c r="J46" s="90" t="s">
        <v>103</v>
      </c>
      <c r="K46" s="42" t="s">
        <v>96</v>
      </c>
      <c r="L46" s="47" t="s">
        <v>42</v>
      </c>
      <c r="M46" s="255"/>
      <c r="N46" s="270"/>
    </row>
    <row r="47" spans="1:14" s="245" customFormat="1" ht="377.45" customHeight="1" x14ac:dyDescent="0.2">
      <c r="A47" s="50">
        <v>4</v>
      </c>
      <c r="B47" s="72" t="s">
        <v>82</v>
      </c>
      <c r="C47" s="46" t="s">
        <v>41</v>
      </c>
      <c r="D47" s="42" t="s">
        <v>72</v>
      </c>
      <c r="E47" s="47">
        <v>4326</v>
      </c>
      <c r="F47" s="47">
        <v>2042477.64</v>
      </c>
      <c r="G47" s="48" t="s">
        <v>71</v>
      </c>
      <c r="H47" s="47">
        <v>2042477.64</v>
      </c>
      <c r="I47" s="49">
        <v>42948</v>
      </c>
      <c r="J47" s="43" t="s">
        <v>104</v>
      </c>
      <c r="K47" s="42" t="s">
        <v>96</v>
      </c>
      <c r="L47" s="47" t="s">
        <v>42</v>
      </c>
      <c r="M47" s="271"/>
      <c r="N47" s="270"/>
    </row>
    <row r="48" spans="1:14" s="245" customFormat="1" ht="285.60000000000002" customHeight="1" x14ac:dyDescent="0.2">
      <c r="A48" s="50">
        <v>5</v>
      </c>
      <c r="B48" s="72" t="s">
        <v>78</v>
      </c>
      <c r="C48" s="44" t="s">
        <v>41</v>
      </c>
      <c r="D48" s="42" t="s">
        <v>59</v>
      </c>
      <c r="E48" s="47">
        <v>1990</v>
      </c>
      <c r="F48" s="47">
        <v>153628</v>
      </c>
      <c r="G48" s="45" t="s">
        <v>71</v>
      </c>
      <c r="H48" s="47">
        <v>153628</v>
      </c>
      <c r="I48" s="49">
        <v>42567</v>
      </c>
      <c r="J48" s="43" t="s">
        <v>108</v>
      </c>
      <c r="K48" s="42" t="s">
        <v>96</v>
      </c>
      <c r="L48" s="47" t="s">
        <v>42</v>
      </c>
      <c r="M48" s="255"/>
      <c r="N48" s="270"/>
    </row>
    <row r="49" spans="1:14" s="361" customFormat="1" ht="224.45" customHeight="1" x14ac:dyDescent="0.2">
      <c r="A49" s="351">
        <v>6</v>
      </c>
      <c r="B49" s="352" t="s">
        <v>79</v>
      </c>
      <c r="C49" s="353" t="s">
        <v>41</v>
      </c>
      <c r="D49" s="351" t="s">
        <v>60</v>
      </c>
      <c r="E49" s="352">
        <v>2384</v>
      </c>
      <c r="F49" s="352">
        <v>465666.72</v>
      </c>
      <c r="G49" s="354" t="s">
        <v>71</v>
      </c>
      <c r="H49" s="352">
        <v>465666.72</v>
      </c>
      <c r="I49" s="355">
        <v>42517</v>
      </c>
      <c r="J49" s="356" t="s">
        <v>73</v>
      </c>
      <c r="K49" s="357" t="s">
        <v>96</v>
      </c>
      <c r="L49" s="358" t="s">
        <v>121</v>
      </c>
      <c r="M49" s="359"/>
      <c r="N49" s="360"/>
    </row>
    <row r="50" spans="1:14" s="370" customFormat="1" ht="170.45" customHeight="1" x14ac:dyDescent="0.2">
      <c r="A50" s="362">
        <v>7</v>
      </c>
      <c r="B50" s="362" t="s">
        <v>275</v>
      </c>
      <c r="C50" s="363" t="s">
        <v>41</v>
      </c>
      <c r="D50" s="362" t="s">
        <v>61</v>
      </c>
      <c r="E50" s="364">
        <v>1757</v>
      </c>
      <c r="F50" s="364">
        <v>135640.4</v>
      </c>
      <c r="G50" s="365" t="s">
        <v>71</v>
      </c>
      <c r="H50" s="364">
        <v>135640.4</v>
      </c>
      <c r="I50" s="366">
        <v>43248</v>
      </c>
      <c r="J50" s="367" t="s">
        <v>74</v>
      </c>
      <c r="K50" s="362" t="s">
        <v>96</v>
      </c>
      <c r="L50" s="364" t="s">
        <v>42</v>
      </c>
      <c r="M50" s="368"/>
      <c r="N50" s="369"/>
    </row>
    <row r="51" spans="1:14" s="245" customFormat="1" ht="248.45" customHeight="1" x14ac:dyDescent="0.2">
      <c r="A51" s="50">
        <v>8</v>
      </c>
      <c r="B51" s="72" t="s">
        <v>78</v>
      </c>
      <c r="C51" s="44" t="s">
        <v>70</v>
      </c>
      <c r="D51" s="50" t="s">
        <v>62</v>
      </c>
      <c r="E51" s="47">
        <v>2569</v>
      </c>
      <c r="F51" s="58">
        <v>198326.8</v>
      </c>
      <c r="G51" s="45" t="s">
        <v>71</v>
      </c>
      <c r="H51" s="58">
        <v>198326.8</v>
      </c>
      <c r="I51" s="49">
        <v>43014</v>
      </c>
      <c r="J51" s="59" t="s">
        <v>107</v>
      </c>
      <c r="K51" s="42" t="s">
        <v>96</v>
      </c>
      <c r="L51" s="56" t="s">
        <v>42</v>
      </c>
      <c r="M51" s="255"/>
      <c r="N51" s="270"/>
    </row>
    <row r="52" spans="1:14" s="245" customFormat="1" ht="131.44999999999999" customHeight="1" x14ac:dyDescent="0.2">
      <c r="A52" s="42">
        <v>9</v>
      </c>
      <c r="B52" s="72" t="s">
        <v>78</v>
      </c>
      <c r="C52" s="63" t="s">
        <v>41</v>
      </c>
      <c r="D52" s="47" t="s">
        <v>63</v>
      </c>
      <c r="E52" s="47">
        <v>2210</v>
      </c>
      <c r="F52" s="47">
        <v>170612</v>
      </c>
      <c r="G52" s="45" t="s">
        <v>71</v>
      </c>
      <c r="H52" s="47">
        <v>170612</v>
      </c>
      <c r="I52" s="49">
        <v>41956</v>
      </c>
      <c r="J52" s="65" t="s">
        <v>75</v>
      </c>
      <c r="K52" s="42" t="s">
        <v>96</v>
      </c>
      <c r="L52" s="47" t="s">
        <v>42</v>
      </c>
      <c r="M52" s="255"/>
      <c r="N52" s="270"/>
    </row>
    <row r="53" spans="1:14" s="245" customFormat="1" ht="254.45" customHeight="1" x14ac:dyDescent="0.2">
      <c r="A53" s="50">
        <v>10</v>
      </c>
      <c r="B53" s="72" t="s">
        <v>78</v>
      </c>
      <c r="C53" s="51" t="s">
        <v>70</v>
      </c>
      <c r="D53" s="47" t="s">
        <v>64</v>
      </c>
      <c r="E53" s="47">
        <v>989</v>
      </c>
      <c r="F53" s="47">
        <v>76350.8</v>
      </c>
      <c r="G53" s="48" t="s">
        <v>71</v>
      </c>
      <c r="H53" s="47">
        <v>76350.8</v>
      </c>
      <c r="I53" s="49">
        <v>43014</v>
      </c>
      <c r="J53" s="59" t="s">
        <v>105</v>
      </c>
      <c r="K53" s="42" t="s">
        <v>96</v>
      </c>
      <c r="L53" s="47" t="s">
        <v>42</v>
      </c>
      <c r="M53" s="271"/>
      <c r="N53" s="270"/>
    </row>
    <row r="54" spans="1:14" s="245" customFormat="1" ht="247.9" customHeight="1" x14ac:dyDescent="0.2">
      <c r="A54" s="42">
        <v>11</v>
      </c>
      <c r="B54" s="72" t="s">
        <v>78</v>
      </c>
      <c r="C54" s="46" t="s">
        <v>55</v>
      </c>
      <c r="D54" s="73" t="s">
        <v>65</v>
      </c>
      <c r="E54" s="47">
        <v>1530</v>
      </c>
      <c r="F54" s="47">
        <v>118116</v>
      </c>
      <c r="G54" s="45" t="s">
        <v>71</v>
      </c>
      <c r="H54" s="47">
        <v>118116</v>
      </c>
      <c r="I54" s="49">
        <v>43031</v>
      </c>
      <c r="J54" s="59" t="s">
        <v>106</v>
      </c>
      <c r="K54" s="42" t="s">
        <v>96</v>
      </c>
      <c r="L54" s="47" t="s">
        <v>42</v>
      </c>
      <c r="M54" s="255"/>
      <c r="N54" s="270"/>
    </row>
    <row r="55" spans="1:14" s="245" customFormat="1" ht="130.9" customHeight="1" x14ac:dyDescent="0.2">
      <c r="A55" s="50">
        <v>12</v>
      </c>
      <c r="B55" s="72" t="s">
        <v>78</v>
      </c>
      <c r="C55" s="44" t="s">
        <v>41</v>
      </c>
      <c r="D55" s="47" t="s">
        <v>66</v>
      </c>
      <c r="E55" s="47">
        <v>5000</v>
      </c>
      <c r="F55" s="47">
        <v>386000</v>
      </c>
      <c r="G55" s="45" t="s">
        <v>71</v>
      </c>
      <c r="H55" s="47">
        <v>386000</v>
      </c>
      <c r="I55" s="49">
        <v>41558</v>
      </c>
      <c r="J55" s="59" t="s">
        <v>75</v>
      </c>
      <c r="K55" s="42" t="s">
        <v>96</v>
      </c>
      <c r="L55" s="47" t="s">
        <v>42</v>
      </c>
      <c r="M55" s="255"/>
      <c r="N55" s="270"/>
    </row>
    <row r="56" spans="1:14" s="245" customFormat="1" ht="133.15" customHeight="1" x14ac:dyDescent="0.2">
      <c r="A56" s="50">
        <v>13</v>
      </c>
      <c r="B56" s="72" t="s">
        <v>78</v>
      </c>
      <c r="C56" s="51" t="s">
        <v>41</v>
      </c>
      <c r="D56" s="47" t="s">
        <v>67</v>
      </c>
      <c r="E56" s="47">
        <v>5000</v>
      </c>
      <c r="F56" s="47">
        <v>386000</v>
      </c>
      <c r="G56" s="48" t="s">
        <v>71</v>
      </c>
      <c r="H56" s="47">
        <v>386000</v>
      </c>
      <c r="I56" s="49">
        <v>41605</v>
      </c>
      <c r="J56" s="59" t="s">
        <v>75</v>
      </c>
      <c r="K56" s="42" t="s">
        <v>96</v>
      </c>
      <c r="L56" s="47" t="s">
        <v>42</v>
      </c>
      <c r="M56" s="255"/>
      <c r="N56" s="270"/>
    </row>
    <row r="57" spans="1:14" s="245" customFormat="1" ht="261.60000000000002" customHeight="1" x14ac:dyDescent="0.2">
      <c r="A57" s="50">
        <v>14</v>
      </c>
      <c r="B57" s="72" t="s">
        <v>83</v>
      </c>
      <c r="C57" s="51" t="s">
        <v>41</v>
      </c>
      <c r="D57" s="47" t="s">
        <v>68</v>
      </c>
      <c r="E57" s="60">
        <v>185</v>
      </c>
      <c r="F57" s="47">
        <v>38025.550000000003</v>
      </c>
      <c r="G57" s="48" t="s">
        <v>71</v>
      </c>
      <c r="H57" s="47">
        <v>38025.550000000003</v>
      </c>
      <c r="I57" s="61">
        <v>42970</v>
      </c>
      <c r="J57" s="43" t="s">
        <v>76</v>
      </c>
      <c r="K57" s="42" t="s">
        <v>96</v>
      </c>
      <c r="L57" s="62" t="s">
        <v>42</v>
      </c>
      <c r="M57" s="255"/>
      <c r="N57" s="270"/>
    </row>
    <row r="58" spans="1:14" s="245" customFormat="1" ht="261" customHeight="1" x14ac:dyDescent="0.2">
      <c r="A58" s="42">
        <v>15</v>
      </c>
      <c r="B58" s="72" t="s">
        <v>83</v>
      </c>
      <c r="C58" s="44" t="s">
        <v>41</v>
      </c>
      <c r="D58" s="47" t="s">
        <v>69</v>
      </c>
      <c r="E58" s="47">
        <v>3244</v>
      </c>
      <c r="F58" s="47">
        <v>38133.839999999997</v>
      </c>
      <c r="G58" s="45" t="s">
        <v>71</v>
      </c>
      <c r="H58" s="47">
        <v>38133.839999999997</v>
      </c>
      <c r="I58" s="49">
        <v>42970</v>
      </c>
      <c r="J58" s="43" t="s">
        <v>77</v>
      </c>
      <c r="K58" s="42" t="s">
        <v>96</v>
      </c>
      <c r="L58" s="47" t="s">
        <v>42</v>
      </c>
      <c r="M58" s="255"/>
      <c r="N58" s="270"/>
    </row>
    <row r="59" spans="1:14" s="245" customFormat="1" ht="79.150000000000006" customHeight="1" x14ac:dyDescent="0.2">
      <c r="A59" s="249">
        <v>16</v>
      </c>
      <c r="B59" s="72" t="s">
        <v>78</v>
      </c>
      <c r="C59" s="44" t="s">
        <v>41</v>
      </c>
      <c r="D59" s="47" t="s">
        <v>84</v>
      </c>
      <c r="E59" s="47">
        <v>3000</v>
      </c>
      <c r="F59" s="47">
        <v>231600</v>
      </c>
      <c r="G59" s="45" t="s">
        <v>71</v>
      </c>
      <c r="H59" s="47">
        <v>231600</v>
      </c>
      <c r="I59" s="49">
        <v>43486</v>
      </c>
      <c r="J59" s="43" t="s">
        <v>85</v>
      </c>
      <c r="K59" s="42" t="s">
        <v>96</v>
      </c>
      <c r="L59" s="47" t="s">
        <v>42</v>
      </c>
      <c r="M59" s="255"/>
      <c r="N59" s="270"/>
    </row>
    <row r="60" spans="1:14" s="370" customFormat="1" ht="217.9" customHeight="1" x14ac:dyDescent="0.2">
      <c r="A60" s="371">
        <v>17</v>
      </c>
      <c r="B60" s="372" t="s">
        <v>117</v>
      </c>
      <c r="C60" s="363" t="s">
        <v>41</v>
      </c>
      <c r="D60" s="373" t="s">
        <v>115</v>
      </c>
      <c r="E60" s="373">
        <v>13264</v>
      </c>
      <c r="F60" s="373">
        <v>173227.84</v>
      </c>
      <c r="G60" s="365" t="s">
        <v>71</v>
      </c>
      <c r="H60" s="373">
        <v>173227.84</v>
      </c>
      <c r="I60" s="374">
        <v>44116</v>
      </c>
      <c r="J60" s="375" t="s">
        <v>120</v>
      </c>
      <c r="K60" s="362" t="s">
        <v>96</v>
      </c>
      <c r="L60" s="373"/>
      <c r="M60" s="368"/>
      <c r="N60" s="369"/>
    </row>
    <row r="61" spans="1:14" s="245" customFormat="1" ht="330" customHeight="1" x14ac:dyDescent="0.2">
      <c r="A61" s="249">
        <v>18</v>
      </c>
      <c r="B61" s="196" t="s">
        <v>78</v>
      </c>
      <c r="C61" s="44" t="s">
        <v>116</v>
      </c>
      <c r="D61" s="92" t="s">
        <v>114</v>
      </c>
      <c r="E61" s="92">
        <v>2500</v>
      </c>
      <c r="F61" s="92">
        <v>193000</v>
      </c>
      <c r="G61" s="45" t="s">
        <v>71</v>
      </c>
      <c r="H61" s="92">
        <v>193000</v>
      </c>
      <c r="I61" s="53">
        <v>44113</v>
      </c>
      <c r="J61" s="93" t="s">
        <v>119</v>
      </c>
      <c r="K61" s="42" t="s">
        <v>96</v>
      </c>
      <c r="L61" s="92"/>
      <c r="M61" s="255"/>
      <c r="N61" s="270"/>
    </row>
    <row r="62" spans="1:14" s="245" customFormat="1" ht="206.45" customHeight="1" x14ac:dyDescent="0.2">
      <c r="A62" s="249">
        <v>19</v>
      </c>
      <c r="B62" s="72" t="s">
        <v>78</v>
      </c>
      <c r="C62" s="44" t="s">
        <v>41</v>
      </c>
      <c r="D62" s="92" t="s">
        <v>113</v>
      </c>
      <c r="E62" s="92">
        <v>5000</v>
      </c>
      <c r="F62" s="92">
        <v>270200</v>
      </c>
      <c r="G62" s="45" t="s">
        <v>71</v>
      </c>
      <c r="H62" s="92">
        <v>270200</v>
      </c>
      <c r="I62" s="53">
        <v>43851</v>
      </c>
      <c r="J62" s="93" t="s">
        <v>118</v>
      </c>
      <c r="K62" s="42" t="s">
        <v>96</v>
      </c>
      <c r="L62" s="92"/>
      <c r="M62" s="255"/>
      <c r="N62" s="270"/>
    </row>
    <row r="63" spans="1:14" s="245" customFormat="1" ht="123.6" customHeight="1" x14ac:dyDescent="0.2">
      <c r="A63" s="249">
        <v>20</v>
      </c>
      <c r="B63" s="196" t="s">
        <v>156</v>
      </c>
      <c r="C63" s="111" t="s">
        <v>41</v>
      </c>
      <c r="D63" s="92" t="s">
        <v>122</v>
      </c>
      <c r="E63" s="92">
        <v>17000</v>
      </c>
      <c r="F63" s="92">
        <v>6970</v>
      </c>
      <c r="G63" s="45" t="s">
        <v>71</v>
      </c>
      <c r="H63" s="92">
        <v>6970</v>
      </c>
      <c r="I63" s="53">
        <v>44301</v>
      </c>
      <c r="J63" s="43" t="s">
        <v>155</v>
      </c>
      <c r="K63" s="112" t="s">
        <v>96</v>
      </c>
      <c r="L63" s="92"/>
      <c r="M63" s="255"/>
      <c r="N63" s="270"/>
    </row>
    <row r="64" spans="1:14" s="245" customFormat="1" ht="348.6" customHeight="1" x14ac:dyDescent="0.2">
      <c r="A64" s="249">
        <v>21</v>
      </c>
      <c r="B64" s="196" t="s">
        <v>78</v>
      </c>
      <c r="C64" s="111" t="s">
        <v>153</v>
      </c>
      <c r="D64" s="92" t="s">
        <v>123</v>
      </c>
      <c r="E64" s="92">
        <v>1480</v>
      </c>
      <c r="F64" s="92">
        <v>114256</v>
      </c>
      <c r="G64" s="45" t="s">
        <v>71</v>
      </c>
      <c r="H64" s="92">
        <v>114256</v>
      </c>
      <c r="I64" s="53">
        <v>44538</v>
      </c>
      <c r="J64" s="43" t="s">
        <v>154</v>
      </c>
      <c r="K64" s="112" t="s">
        <v>96</v>
      </c>
      <c r="L64" s="92"/>
      <c r="M64" s="255"/>
      <c r="N64" s="270"/>
    </row>
    <row r="65" spans="1:14" s="245" customFormat="1" ht="79.150000000000006" customHeight="1" x14ac:dyDescent="0.2">
      <c r="A65" s="249">
        <v>22</v>
      </c>
      <c r="B65" s="196" t="s">
        <v>216</v>
      </c>
      <c r="C65" s="111" t="s">
        <v>221</v>
      </c>
      <c r="D65" s="197" t="s">
        <v>208</v>
      </c>
      <c r="E65" s="198">
        <v>250</v>
      </c>
      <c r="F65" s="92">
        <v>64185</v>
      </c>
      <c r="G65" s="45" t="s">
        <v>71</v>
      </c>
      <c r="H65" s="92">
        <v>64185</v>
      </c>
      <c r="I65" s="199">
        <v>45110</v>
      </c>
      <c r="J65" s="93" t="s">
        <v>227</v>
      </c>
      <c r="K65" s="112" t="s">
        <v>96</v>
      </c>
      <c r="L65" s="92"/>
      <c r="M65" s="255"/>
      <c r="N65" s="270"/>
    </row>
    <row r="66" spans="1:14" s="245" customFormat="1" ht="75.599999999999994" customHeight="1" x14ac:dyDescent="0.2">
      <c r="A66" s="249">
        <v>23</v>
      </c>
      <c r="B66" s="196" t="s">
        <v>217</v>
      </c>
      <c r="C66" s="111" t="s">
        <v>222</v>
      </c>
      <c r="D66" s="197" t="s">
        <v>209</v>
      </c>
      <c r="E66" s="198">
        <v>6</v>
      </c>
      <c r="F66" s="92">
        <v>38019.21</v>
      </c>
      <c r="G66" s="45" t="s">
        <v>71</v>
      </c>
      <c r="H66" s="92">
        <v>38019.21</v>
      </c>
      <c r="I66" s="199">
        <v>45111</v>
      </c>
      <c r="J66" s="93" t="s">
        <v>227</v>
      </c>
      <c r="K66" s="112" t="s">
        <v>96</v>
      </c>
      <c r="L66" s="92"/>
      <c r="M66" s="255"/>
      <c r="N66" s="270"/>
    </row>
    <row r="67" spans="1:14" s="245" customFormat="1" ht="78.599999999999994" customHeight="1" x14ac:dyDescent="0.2">
      <c r="A67" s="249">
        <v>24</v>
      </c>
      <c r="B67" s="196" t="s">
        <v>218</v>
      </c>
      <c r="C67" s="111" t="s">
        <v>223</v>
      </c>
      <c r="D67" s="197" t="s">
        <v>210</v>
      </c>
      <c r="E67" s="198">
        <v>230</v>
      </c>
      <c r="F67" s="92">
        <v>38027.14</v>
      </c>
      <c r="G67" s="45" t="s">
        <v>71</v>
      </c>
      <c r="H67" s="92">
        <v>38027.14</v>
      </c>
      <c r="I67" s="199">
        <v>45110</v>
      </c>
      <c r="J67" s="93" t="s">
        <v>228</v>
      </c>
      <c r="K67" s="112" t="s">
        <v>96</v>
      </c>
      <c r="L67" s="92"/>
      <c r="M67" s="255"/>
      <c r="N67" s="270"/>
    </row>
    <row r="68" spans="1:14" s="245" customFormat="1" ht="71.45" customHeight="1" x14ac:dyDescent="0.2">
      <c r="A68" s="249">
        <v>25</v>
      </c>
      <c r="B68" s="196" t="s">
        <v>218</v>
      </c>
      <c r="C68" s="111" t="s">
        <v>223</v>
      </c>
      <c r="D68" s="197" t="s">
        <v>211</v>
      </c>
      <c r="E68" s="198">
        <v>9</v>
      </c>
      <c r="F68" s="92">
        <v>38019.32</v>
      </c>
      <c r="G68" s="45" t="s">
        <v>71</v>
      </c>
      <c r="H68" s="92">
        <v>38019.32</v>
      </c>
      <c r="I68" s="199">
        <v>45110</v>
      </c>
      <c r="J68" s="93" t="s">
        <v>227</v>
      </c>
      <c r="K68" s="112" t="s">
        <v>96</v>
      </c>
      <c r="L68" s="92"/>
      <c r="M68" s="255"/>
      <c r="N68" s="270"/>
    </row>
    <row r="69" spans="1:14" s="245" customFormat="1" ht="71.45" customHeight="1" x14ac:dyDescent="0.2">
      <c r="A69" s="249">
        <v>26</v>
      </c>
      <c r="B69" s="112" t="s">
        <v>219</v>
      </c>
      <c r="C69" s="111" t="s">
        <v>224</v>
      </c>
      <c r="D69" s="381" t="s">
        <v>212</v>
      </c>
      <c r="E69" s="382">
        <v>9</v>
      </c>
      <c r="F69" s="383">
        <v>1754.82</v>
      </c>
      <c r="G69" s="45" t="s">
        <v>71</v>
      </c>
      <c r="H69" s="383">
        <v>1754.82</v>
      </c>
      <c r="I69" s="384">
        <v>45111</v>
      </c>
      <c r="J69" s="93" t="s">
        <v>229</v>
      </c>
      <c r="K69" s="112" t="s">
        <v>96</v>
      </c>
      <c r="L69" s="383"/>
      <c r="M69" s="255"/>
      <c r="N69" s="270"/>
    </row>
    <row r="70" spans="1:14" s="245" customFormat="1" ht="71.45" customHeight="1" x14ac:dyDescent="0.2">
      <c r="A70" s="249">
        <v>27</v>
      </c>
      <c r="B70" s="196" t="s">
        <v>216</v>
      </c>
      <c r="C70" s="111" t="s">
        <v>224</v>
      </c>
      <c r="D70" s="197" t="s">
        <v>213</v>
      </c>
      <c r="E70" s="198">
        <v>580</v>
      </c>
      <c r="F70" s="92">
        <v>142778.6</v>
      </c>
      <c r="G70" s="45" t="s">
        <v>71</v>
      </c>
      <c r="H70" s="92">
        <v>142778.6</v>
      </c>
      <c r="I70" s="199">
        <v>45110</v>
      </c>
      <c r="J70" s="93" t="s">
        <v>229</v>
      </c>
      <c r="K70" s="112" t="s">
        <v>96</v>
      </c>
      <c r="L70" s="92"/>
      <c r="M70" s="255"/>
      <c r="N70" s="270"/>
    </row>
    <row r="71" spans="1:14" s="245" customFormat="1" ht="75.599999999999994" customHeight="1" x14ac:dyDescent="0.2">
      <c r="A71" s="249">
        <v>28</v>
      </c>
      <c r="B71" s="196" t="s">
        <v>220</v>
      </c>
      <c r="C71" s="111" t="s">
        <v>225</v>
      </c>
      <c r="D71" s="197" t="s">
        <v>214</v>
      </c>
      <c r="E71" s="198">
        <v>2820</v>
      </c>
      <c r="F71" s="92">
        <v>217704</v>
      </c>
      <c r="G71" s="45" t="s">
        <v>71</v>
      </c>
      <c r="H71" s="92">
        <v>217704</v>
      </c>
      <c r="I71" s="199">
        <v>44802</v>
      </c>
      <c r="J71" s="93" t="s">
        <v>230</v>
      </c>
      <c r="K71" s="112" t="s">
        <v>96</v>
      </c>
      <c r="L71" s="92"/>
      <c r="M71" s="255"/>
      <c r="N71" s="270"/>
    </row>
    <row r="72" spans="1:14" s="245" customFormat="1" ht="124.15" customHeight="1" x14ac:dyDescent="0.2">
      <c r="A72" s="249">
        <v>29</v>
      </c>
      <c r="B72" s="196" t="s">
        <v>220</v>
      </c>
      <c r="C72" s="111" t="s">
        <v>226</v>
      </c>
      <c r="D72" s="92" t="s">
        <v>215</v>
      </c>
      <c r="E72" s="198">
        <v>3700</v>
      </c>
      <c r="F72" s="92">
        <v>285640</v>
      </c>
      <c r="G72" s="45" t="s">
        <v>71</v>
      </c>
      <c r="H72" s="92">
        <v>285640</v>
      </c>
      <c r="I72" s="199">
        <v>45086</v>
      </c>
      <c r="J72" s="93" t="s">
        <v>231</v>
      </c>
      <c r="K72" s="112" t="s">
        <v>96</v>
      </c>
      <c r="L72" s="92"/>
      <c r="M72" s="255"/>
      <c r="N72" s="270"/>
    </row>
    <row r="73" spans="1:14" s="245" customFormat="1" ht="23.25" customHeight="1" x14ac:dyDescent="0.2">
      <c r="A73" s="2"/>
      <c r="B73" s="64" t="s">
        <v>16</v>
      </c>
      <c r="C73" s="70" t="s">
        <v>50</v>
      </c>
      <c r="D73" s="70" t="s">
        <v>50</v>
      </c>
      <c r="E73" s="272">
        <f>SUM(E44:E72)</f>
        <v>118028</v>
      </c>
      <c r="F73" s="272">
        <f>SUM(F44:F72)</f>
        <v>6139726.3399999989</v>
      </c>
      <c r="G73" s="70"/>
      <c r="H73" s="272">
        <f>SUM(H44:H72)</f>
        <v>6139726.3399999989</v>
      </c>
      <c r="I73" s="70" t="s">
        <v>50</v>
      </c>
      <c r="J73" s="70" t="s">
        <v>50</v>
      </c>
      <c r="K73" s="70" t="s">
        <v>50</v>
      </c>
      <c r="L73" s="70" t="s">
        <v>50</v>
      </c>
      <c r="M73" s="255"/>
      <c r="N73" s="270"/>
    </row>
    <row r="74" spans="1:14" s="245" customFormat="1" ht="101.45" customHeight="1" x14ac:dyDescent="0.2">
      <c r="A74" s="2"/>
      <c r="B74" s="20" t="s">
        <v>158</v>
      </c>
      <c r="C74" s="3"/>
      <c r="D74" s="251"/>
      <c r="E74" s="269">
        <f>E18+E22+E38+E41+E73</f>
        <v>132341.20000000001</v>
      </c>
      <c r="F74" s="269">
        <f>F18+F22+F38+F41+F73</f>
        <v>23334939.439999998</v>
      </c>
      <c r="G74" s="269">
        <f>G18+G22+G38+G41+G73</f>
        <v>15113881.18</v>
      </c>
      <c r="H74" s="269">
        <f>H18+H22+H38+H41+H73</f>
        <v>17797110.09</v>
      </c>
      <c r="I74" s="70" t="s">
        <v>50</v>
      </c>
      <c r="J74" s="70" t="s">
        <v>50</v>
      </c>
      <c r="K74" s="70" t="s">
        <v>50</v>
      </c>
      <c r="L74" s="70" t="s">
        <v>50</v>
      </c>
      <c r="M74" s="255"/>
      <c r="N74" s="270"/>
    </row>
    <row r="75" spans="1:14" x14ac:dyDescent="0.25">
      <c r="A75" s="273"/>
      <c r="B75" s="310" t="s">
        <v>171</v>
      </c>
      <c r="C75" s="310"/>
      <c r="D75" s="310"/>
      <c r="E75" s="274">
        <f>E73</f>
        <v>118028</v>
      </c>
      <c r="F75" s="268">
        <f>F73</f>
        <v>6139726.3399999989</v>
      </c>
      <c r="G75" s="275"/>
      <c r="H75" s="276">
        <f>H73</f>
        <v>6139726.3399999989</v>
      </c>
      <c r="I75" s="273"/>
      <c r="J75" s="277"/>
      <c r="K75" s="273"/>
      <c r="L75" s="273"/>
    </row>
    <row r="76" spans="1:14" ht="17.45" customHeight="1" x14ac:dyDescent="0.25">
      <c r="A76" s="278"/>
      <c r="B76" s="278"/>
      <c r="C76" s="278"/>
      <c r="D76" s="278"/>
      <c r="E76" s="279"/>
      <c r="F76" s="280"/>
      <c r="G76" s="281"/>
      <c r="H76" s="282"/>
      <c r="I76" s="278"/>
      <c r="J76" s="283"/>
      <c r="K76" s="278"/>
      <c r="L76" s="278"/>
    </row>
    <row r="77" spans="1:14" ht="17.45" hidden="1" customHeight="1" x14ac:dyDescent="0.25">
      <c r="E77" s="284"/>
      <c r="F77" s="285">
        <f>F18+F22+F38+F41</f>
        <v>17195213.099999998</v>
      </c>
      <c r="G77" s="285">
        <f>G18+G22+G38+G41</f>
        <v>15113881.18</v>
      </c>
      <c r="H77" s="286"/>
    </row>
    <row r="78" spans="1:14" ht="23.45" hidden="1" customHeight="1" x14ac:dyDescent="0.25">
      <c r="E78" s="284" t="s">
        <v>172</v>
      </c>
      <c r="F78" s="285"/>
      <c r="G78" s="287">
        <f>F77-G77</f>
        <v>2081331.9199999981</v>
      </c>
    </row>
    <row r="79" spans="1:14" hidden="1" x14ac:dyDescent="0.25">
      <c r="D79" s="290" t="s">
        <v>272</v>
      </c>
      <c r="E79" s="291">
        <f>F18+F22+F38</f>
        <v>17195213.099999998</v>
      </c>
      <c r="F79" s="291">
        <f>G18+G22+G38</f>
        <v>15113881.18</v>
      </c>
      <c r="G79" s="292">
        <f>E79-F79</f>
        <v>2081331.9199999981</v>
      </c>
    </row>
    <row r="123" spans="9:10" x14ac:dyDescent="0.25">
      <c r="I123" s="288"/>
      <c r="J123" s="289"/>
    </row>
  </sheetData>
  <mergeCells count="10">
    <mergeCell ref="B75:D75"/>
    <mergeCell ref="I4:K4"/>
    <mergeCell ref="E8:G8"/>
    <mergeCell ref="A42:L42"/>
    <mergeCell ref="A16:L16"/>
    <mergeCell ref="A19:L19"/>
    <mergeCell ref="A23:L23"/>
    <mergeCell ref="A39:L39"/>
    <mergeCell ref="D11:H11"/>
    <mergeCell ref="B6:L6"/>
  </mergeCells>
  <phoneticPr fontId="0" type="noConversion"/>
  <printOptions horizontalCentered="1" verticalCentered="1"/>
  <pageMargins left="0.19685039370078741" right="0.19685039370078741" top="0" bottom="0" header="0" footer="0"/>
  <pageSetup paperSize="9" scale="84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89"/>
  <sheetViews>
    <sheetView topLeftCell="A32" zoomScaleNormal="100" zoomScalePageLayoutView="110" workbookViewId="0">
      <selection activeCell="B38" sqref="B38"/>
    </sheetView>
  </sheetViews>
  <sheetFormatPr defaultColWidth="9.140625" defaultRowHeight="12.75" x14ac:dyDescent="0.2"/>
  <cols>
    <col min="1" max="1" width="8.42578125" style="7" customWidth="1"/>
    <col min="2" max="2" width="23" style="9" customWidth="1"/>
    <col min="3" max="3" width="14.7109375" style="9" customWidth="1"/>
    <col min="4" max="4" width="14.85546875" style="34" customWidth="1"/>
    <col min="5" max="5" width="15.42578125" style="7" customWidth="1"/>
    <col min="6" max="6" width="21" style="7" customWidth="1"/>
    <col min="7" max="7" width="18.5703125" style="7" customWidth="1"/>
    <col min="8" max="8" width="18.85546875" style="7" customWidth="1"/>
    <col min="9" max="9" width="13.140625" style="7" customWidth="1"/>
    <col min="10" max="10" width="9.140625" style="7"/>
    <col min="11" max="11" width="11.140625" style="7" customWidth="1"/>
    <col min="12" max="12" width="11.42578125" style="7" customWidth="1"/>
    <col min="13" max="16384" width="9.140625" style="7"/>
  </cols>
  <sheetData>
    <row r="2" spans="1:9" ht="15" customHeight="1" x14ac:dyDescent="0.2">
      <c r="B2" s="8" t="s">
        <v>9</v>
      </c>
      <c r="C2" s="148" t="s">
        <v>10</v>
      </c>
      <c r="D2" s="148"/>
      <c r="E2" s="148"/>
      <c r="F2" s="148"/>
      <c r="G2" s="148"/>
      <c r="H2" s="148"/>
    </row>
    <row r="3" spans="1:9" ht="5.25" customHeight="1" thickBot="1" x14ac:dyDescent="0.25">
      <c r="D3" s="40"/>
      <c r="E3" s="8"/>
    </row>
    <row r="4" spans="1:9" ht="13.5" hidden="1" thickBot="1" x14ac:dyDescent="0.25"/>
    <row r="5" spans="1:9" ht="13.5" hidden="1" thickBot="1" x14ac:dyDescent="0.25"/>
    <row r="6" spans="1:9" ht="90" thickBot="1" x14ac:dyDescent="0.25">
      <c r="A6" s="10" t="s">
        <v>1</v>
      </c>
      <c r="B6" s="29" t="s">
        <v>11</v>
      </c>
      <c r="C6" s="29" t="s">
        <v>2</v>
      </c>
      <c r="D6" s="35" t="s">
        <v>15</v>
      </c>
      <c r="E6" s="11" t="s">
        <v>12</v>
      </c>
      <c r="F6" s="11" t="s">
        <v>13</v>
      </c>
      <c r="G6" s="11" t="s">
        <v>3</v>
      </c>
      <c r="H6" s="11" t="s">
        <v>14</v>
      </c>
    </row>
    <row r="7" spans="1:9" ht="15" customHeight="1" x14ac:dyDescent="0.2">
      <c r="A7" s="12">
        <v>1</v>
      </c>
      <c r="B7" s="30">
        <v>2</v>
      </c>
      <c r="C7" s="39">
        <v>3</v>
      </c>
      <c r="D7" s="41">
        <v>4</v>
      </c>
      <c r="E7" s="14">
        <v>5</v>
      </c>
      <c r="F7" s="13">
        <v>6</v>
      </c>
      <c r="G7" s="14">
        <v>7</v>
      </c>
      <c r="H7" s="13">
        <v>8</v>
      </c>
    </row>
    <row r="8" spans="1:9" ht="25.5" customHeight="1" x14ac:dyDescent="0.2">
      <c r="A8" s="317" t="s">
        <v>25</v>
      </c>
      <c r="B8" s="318"/>
      <c r="C8" s="318"/>
      <c r="D8" s="318"/>
      <c r="E8" s="318"/>
      <c r="F8" s="318"/>
      <c r="G8" s="318"/>
      <c r="H8" s="319"/>
    </row>
    <row r="9" spans="1:9" ht="46.9" customHeight="1" x14ac:dyDescent="0.2">
      <c r="A9" s="72">
        <v>1</v>
      </c>
      <c r="B9" s="66" t="s">
        <v>86</v>
      </c>
      <c r="C9" s="140">
        <v>291666.67</v>
      </c>
      <c r="D9" s="95">
        <v>252778</v>
      </c>
      <c r="E9" s="49">
        <v>42769</v>
      </c>
      <c r="F9" s="76" t="s">
        <v>90</v>
      </c>
      <c r="G9" s="74" t="s">
        <v>92</v>
      </c>
      <c r="H9" s="69" t="s">
        <v>42</v>
      </c>
      <c r="I9" s="16"/>
    </row>
    <row r="10" spans="1:9" s="380" customFormat="1" ht="53.25" customHeight="1" x14ac:dyDescent="0.2">
      <c r="A10" s="352">
        <v>2</v>
      </c>
      <c r="B10" s="352" t="s">
        <v>87</v>
      </c>
      <c r="C10" s="376">
        <v>278000</v>
      </c>
      <c r="D10" s="352">
        <v>278000</v>
      </c>
      <c r="E10" s="377">
        <v>39708</v>
      </c>
      <c r="F10" s="352" t="s">
        <v>89</v>
      </c>
      <c r="G10" s="378" t="s">
        <v>92</v>
      </c>
      <c r="H10" s="358" t="s">
        <v>121</v>
      </c>
      <c r="I10" s="379"/>
    </row>
    <row r="11" spans="1:9" ht="100.15" customHeight="1" x14ac:dyDescent="0.2">
      <c r="A11" s="72">
        <v>3</v>
      </c>
      <c r="B11" s="47" t="s">
        <v>159</v>
      </c>
      <c r="C11" s="140">
        <v>2586666.67</v>
      </c>
      <c r="D11" s="47">
        <v>1142444.46</v>
      </c>
      <c r="E11" s="49">
        <v>44622</v>
      </c>
      <c r="F11" s="72" t="s">
        <v>95</v>
      </c>
      <c r="G11" s="75" t="s">
        <v>92</v>
      </c>
      <c r="H11" s="94"/>
      <c r="I11" s="16"/>
    </row>
    <row r="12" spans="1:9" ht="16.5" customHeight="1" x14ac:dyDescent="0.2">
      <c r="A12" s="72">
        <v>4</v>
      </c>
      <c r="B12" s="52" t="s">
        <v>88</v>
      </c>
      <c r="C12" s="140">
        <v>520890.5</v>
      </c>
      <c r="D12" s="52">
        <v>520890.5</v>
      </c>
      <c r="E12" s="49">
        <v>42334</v>
      </c>
      <c r="F12" s="47" t="s">
        <v>91</v>
      </c>
      <c r="G12" s="75" t="s">
        <v>92</v>
      </c>
      <c r="H12" s="69" t="s">
        <v>42</v>
      </c>
    </row>
    <row r="13" spans="1:9" ht="16.5" customHeight="1" x14ac:dyDescent="0.2">
      <c r="A13" s="67"/>
      <c r="B13" s="57" t="s">
        <v>16</v>
      </c>
      <c r="C13" s="150">
        <f>C9+C10+C11+C12</f>
        <v>3677223.84</v>
      </c>
      <c r="D13" s="150">
        <f>D9+D10+D11+D12</f>
        <v>2194112.96</v>
      </c>
      <c r="E13" s="68" t="s">
        <v>50</v>
      </c>
      <c r="F13" s="57" t="s">
        <v>50</v>
      </c>
      <c r="G13" s="68" t="s">
        <v>50</v>
      </c>
      <c r="H13" s="57" t="s">
        <v>50</v>
      </c>
    </row>
    <row r="14" spans="1:9" ht="23.25" customHeight="1" x14ac:dyDescent="0.2">
      <c r="A14" s="320" t="s">
        <v>26</v>
      </c>
      <c r="B14" s="321"/>
      <c r="C14" s="321"/>
      <c r="D14" s="321"/>
      <c r="E14" s="321"/>
      <c r="F14" s="321"/>
      <c r="G14" s="321"/>
      <c r="H14" s="322"/>
    </row>
    <row r="15" spans="1:9" ht="97.9" customHeight="1" x14ac:dyDescent="0.2">
      <c r="A15" s="151">
        <v>1</v>
      </c>
      <c r="B15" s="19" t="s">
        <v>160</v>
      </c>
      <c r="C15" s="149">
        <v>842168</v>
      </c>
      <c r="D15" s="42">
        <v>400029.81</v>
      </c>
      <c r="E15" s="49">
        <v>44622</v>
      </c>
      <c r="F15" s="72" t="s">
        <v>95</v>
      </c>
      <c r="G15" s="89" t="s">
        <v>92</v>
      </c>
      <c r="H15" s="146"/>
    </row>
    <row r="16" spans="1:9" ht="36.75" customHeight="1" x14ac:dyDescent="0.2">
      <c r="A16" s="151">
        <v>2</v>
      </c>
      <c r="B16" s="95" t="s">
        <v>128</v>
      </c>
      <c r="C16" s="95">
        <v>260000</v>
      </c>
      <c r="D16" s="95">
        <v>116999.91</v>
      </c>
      <c r="E16" s="99">
        <v>44466</v>
      </c>
      <c r="F16" s="47" t="s">
        <v>151</v>
      </c>
      <c r="G16" s="95" t="s">
        <v>92</v>
      </c>
      <c r="H16" s="147"/>
    </row>
    <row r="17" spans="1:9" ht="41.45" customHeight="1" x14ac:dyDescent="0.2">
      <c r="A17" s="151">
        <v>3</v>
      </c>
      <c r="B17" s="95" t="s">
        <v>248</v>
      </c>
      <c r="C17" s="95">
        <v>340000</v>
      </c>
      <c r="D17" s="110">
        <v>141666.70000000001</v>
      </c>
      <c r="E17" s="99">
        <v>44987</v>
      </c>
      <c r="F17" s="47" t="s">
        <v>247</v>
      </c>
      <c r="G17" s="95" t="s">
        <v>92</v>
      </c>
      <c r="H17" s="200"/>
    </row>
    <row r="18" spans="1:9" s="98" customFormat="1" ht="46.15" customHeight="1" x14ac:dyDescent="0.2">
      <c r="A18" s="71">
        <v>4</v>
      </c>
      <c r="B18" s="95" t="s">
        <v>93</v>
      </c>
      <c r="C18" s="95">
        <v>412500</v>
      </c>
      <c r="D18" s="110">
        <v>165000</v>
      </c>
      <c r="E18" s="96">
        <v>41624</v>
      </c>
      <c r="F18" s="95" t="s">
        <v>51</v>
      </c>
      <c r="G18" s="95" t="s">
        <v>96</v>
      </c>
      <c r="H18" s="95" t="s">
        <v>42</v>
      </c>
      <c r="I18" s="97"/>
    </row>
    <row r="19" spans="1:9" s="98" customFormat="1" ht="93.6" customHeight="1" x14ac:dyDescent="0.2">
      <c r="A19" s="71">
        <v>5</v>
      </c>
      <c r="B19" s="95" t="s">
        <v>94</v>
      </c>
      <c r="C19" s="95">
        <v>2473634.4</v>
      </c>
      <c r="D19" s="95">
        <v>659635</v>
      </c>
      <c r="E19" s="96">
        <v>41624</v>
      </c>
      <c r="F19" s="95" t="s">
        <v>51</v>
      </c>
      <c r="G19" s="95" t="s">
        <v>96</v>
      </c>
      <c r="H19" s="95" t="s">
        <v>42</v>
      </c>
      <c r="I19" s="97"/>
    </row>
    <row r="20" spans="1:9" s="98" customFormat="1" ht="91.9" customHeight="1" x14ac:dyDescent="0.2">
      <c r="A20" s="71">
        <v>6</v>
      </c>
      <c r="B20" s="95" t="s">
        <v>111</v>
      </c>
      <c r="C20" s="95">
        <v>2541241</v>
      </c>
      <c r="D20" s="95">
        <v>0</v>
      </c>
      <c r="E20" s="99">
        <v>43710</v>
      </c>
      <c r="F20" s="42" t="s">
        <v>95</v>
      </c>
      <c r="G20" s="95" t="s">
        <v>96</v>
      </c>
      <c r="H20" s="95" t="s">
        <v>42</v>
      </c>
      <c r="I20" s="97"/>
    </row>
    <row r="21" spans="1:9" s="98" customFormat="1" ht="52.15" customHeight="1" x14ac:dyDescent="0.2">
      <c r="A21" s="71">
        <v>7</v>
      </c>
      <c r="B21" s="95" t="s">
        <v>166</v>
      </c>
      <c r="C21" s="152">
        <v>286000</v>
      </c>
      <c r="D21" s="95">
        <v>114400</v>
      </c>
      <c r="E21" s="99">
        <v>41624</v>
      </c>
      <c r="F21" s="95" t="s">
        <v>51</v>
      </c>
      <c r="G21" s="95" t="s">
        <v>96</v>
      </c>
      <c r="H21" s="95"/>
      <c r="I21" s="97"/>
    </row>
    <row r="22" spans="1:9" s="98" customFormat="1" ht="51.6" customHeight="1" x14ac:dyDescent="0.2">
      <c r="A22" s="71">
        <v>8</v>
      </c>
      <c r="B22" s="95" t="s">
        <v>163</v>
      </c>
      <c r="C22" s="153">
        <v>1326078</v>
      </c>
      <c r="D22" s="95">
        <v>0</v>
      </c>
      <c r="E22" s="99">
        <v>44915</v>
      </c>
      <c r="F22" s="27" t="s">
        <v>169</v>
      </c>
      <c r="G22" s="95" t="s">
        <v>96</v>
      </c>
      <c r="H22" s="95"/>
      <c r="I22" s="97"/>
    </row>
    <row r="23" spans="1:9" s="98" customFormat="1" ht="48.6" customHeight="1" x14ac:dyDescent="0.2">
      <c r="A23" s="71">
        <v>9</v>
      </c>
      <c r="B23" s="95" t="s">
        <v>164</v>
      </c>
      <c r="C23" s="153">
        <v>1896130</v>
      </c>
      <c r="D23" s="95">
        <v>0</v>
      </c>
      <c r="E23" s="99">
        <v>44915</v>
      </c>
      <c r="F23" s="27" t="s">
        <v>169</v>
      </c>
      <c r="G23" s="95" t="s">
        <v>96</v>
      </c>
      <c r="H23" s="95"/>
      <c r="I23" s="97"/>
    </row>
    <row r="24" spans="1:9" s="98" customFormat="1" ht="52.9" customHeight="1" x14ac:dyDescent="0.2">
      <c r="A24" s="71">
        <v>10</v>
      </c>
      <c r="B24" s="95" t="s">
        <v>124</v>
      </c>
      <c r="C24" s="95">
        <v>562510</v>
      </c>
      <c r="D24" s="95">
        <v>6250.12</v>
      </c>
      <c r="E24" s="99">
        <v>44456</v>
      </c>
      <c r="F24" s="27" t="s">
        <v>168</v>
      </c>
      <c r="G24" s="95" t="s">
        <v>96</v>
      </c>
      <c r="H24" s="95"/>
      <c r="I24" s="97"/>
    </row>
    <row r="25" spans="1:9" s="98" customFormat="1" ht="45.6" customHeight="1" x14ac:dyDescent="0.2">
      <c r="A25" s="71">
        <v>11</v>
      </c>
      <c r="B25" s="95" t="s">
        <v>125</v>
      </c>
      <c r="C25" s="95">
        <v>452917</v>
      </c>
      <c r="D25" s="95">
        <v>5032.42</v>
      </c>
      <c r="E25" s="99">
        <v>44456</v>
      </c>
      <c r="F25" s="27" t="s">
        <v>168</v>
      </c>
      <c r="G25" s="95" t="s">
        <v>96</v>
      </c>
      <c r="H25" s="95"/>
      <c r="I25" s="97"/>
    </row>
    <row r="26" spans="1:9" s="98" customFormat="1" ht="64.900000000000006" customHeight="1" x14ac:dyDescent="0.2">
      <c r="A26" s="71">
        <v>12</v>
      </c>
      <c r="B26" s="95" t="s">
        <v>126</v>
      </c>
      <c r="C26" s="95">
        <v>362286</v>
      </c>
      <c r="D26" s="95">
        <v>0</v>
      </c>
      <c r="E26" s="99">
        <v>44456</v>
      </c>
      <c r="F26" s="27" t="s">
        <v>168</v>
      </c>
      <c r="G26" s="95" t="s">
        <v>96</v>
      </c>
      <c r="H26" s="95"/>
      <c r="I26" s="97"/>
    </row>
    <row r="27" spans="1:9" s="98" customFormat="1" ht="56.45" customHeight="1" x14ac:dyDescent="0.2">
      <c r="A27" s="71">
        <v>13</v>
      </c>
      <c r="B27" s="95" t="s">
        <v>127</v>
      </c>
      <c r="C27" s="95">
        <v>363896</v>
      </c>
      <c r="D27" s="95">
        <v>0</v>
      </c>
      <c r="E27" s="99">
        <v>44456</v>
      </c>
      <c r="F27" s="27" t="s">
        <v>168</v>
      </c>
      <c r="G27" s="95" t="s">
        <v>96</v>
      </c>
      <c r="H27" s="95"/>
      <c r="I27" s="97"/>
    </row>
    <row r="28" spans="1:9" s="98" customFormat="1" ht="66" customHeight="1" x14ac:dyDescent="0.2">
      <c r="A28" s="71">
        <v>14</v>
      </c>
      <c r="B28" s="95" t="s">
        <v>162</v>
      </c>
      <c r="C28" s="95">
        <v>236088.31</v>
      </c>
      <c r="D28" s="95">
        <v>0</v>
      </c>
      <c r="E28" s="99">
        <v>44915</v>
      </c>
      <c r="F28" s="27" t="s">
        <v>169</v>
      </c>
      <c r="G28" s="95" t="s">
        <v>96</v>
      </c>
      <c r="H28" s="95"/>
      <c r="I28" s="97"/>
    </row>
    <row r="29" spans="1:9" s="98" customFormat="1" ht="24.6" customHeight="1" x14ac:dyDescent="0.2">
      <c r="A29" s="71"/>
      <c r="B29" s="101" t="s">
        <v>16</v>
      </c>
      <c r="C29" s="141">
        <f>SUM(C15:C28)</f>
        <v>12355448.710000001</v>
      </c>
      <c r="D29" s="141">
        <f>SUM(D15:D28)</f>
        <v>1609013.96</v>
      </c>
      <c r="E29" s="102" t="s">
        <v>50</v>
      </c>
      <c r="F29" s="102" t="s">
        <v>50</v>
      </c>
      <c r="G29" s="102" t="s">
        <v>50</v>
      </c>
      <c r="H29" s="102" t="s">
        <v>50</v>
      </c>
      <c r="I29" s="97"/>
    </row>
    <row r="30" spans="1:9" s="98" customFormat="1" ht="24.6" customHeight="1" x14ac:dyDescent="0.2">
      <c r="A30" s="71"/>
      <c r="B30" s="324" t="s">
        <v>161</v>
      </c>
      <c r="C30" s="325"/>
      <c r="D30" s="325"/>
      <c r="E30" s="325"/>
      <c r="F30" s="325"/>
      <c r="G30" s="326"/>
      <c r="H30" s="102"/>
      <c r="I30" s="97"/>
    </row>
    <row r="31" spans="1:9" s="98" customFormat="1" ht="49.15" customHeight="1" x14ac:dyDescent="0.2">
      <c r="A31" s="71">
        <v>15</v>
      </c>
      <c r="B31" s="19" t="s">
        <v>165</v>
      </c>
      <c r="C31" s="149">
        <v>100000</v>
      </c>
      <c r="D31" s="42">
        <v>100000</v>
      </c>
      <c r="E31" s="49">
        <v>44357</v>
      </c>
      <c r="F31" s="27" t="s">
        <v>167</v>
      </c>
      <c r="G31" s="95" t="s">
        <v>96</v>
      </c>
      <c r="H31" s="102"/>
      <c r="I31" s="97"/>
    </row>
    <row r="32" spans="1:9" s="98" customFormat="1" ht="29.45" customHeight="1" x14ac:dyDescent="0.2">
      <c r="A32" s="100"/>
      <c r="B32" s="154" t="s">
        <v>16</v>
      </c>
      <c r="C32" s="156">
        <f>C31</f>
        <v>100000</v>
      </c>
      <c r="D32" s="156">
        <f>D31</f>
        <v>100000</v>
      </c>
      <c r="E32" s="102" t="s">
        <v>50</v>
      </c>
      <c r="F32" s="102" t="s">
        <v>50</v>
      </c>
      <c r="G32" s="89"/>
      <c r="H32" s="102"/>
      <c r="I32" s="103"/>
    </row>
    <row r="33" spans="1:9" s="98" customFormat="1" ht="21.75" customHeight="1" x14ac:dyDescent="0.25">
      <c r="A33" s="104"/>
      <c r="B33" s="323" t="s">
        <v>34</v>
      </c>
      <c r="C33" s="323"/>
      <c r="D33" s="323"/>
      <c r="E33" s="323"/>
      <c r="F33" s="323"/>
      <c r="G33" s="323"/>
      <c r="H33" s="105"/>
    </row>
    <row r="34" spans="1:9" s="98" customFormat="1" ht="39.6" customHeight="1" x14ac:dyDescent="0.25">
      <c r="A34" s="106">
        <v>16</v>
      </c>
      <c r="B34" s="95" t="s">
        <v>98</v>
      </c>
      <c r="C34" s="144">
        <v>2065970.38</v>
      </c>
      <c r="D34" s="100">
        <v>2042793.24</v>
      </c>
      <c r="E34" s="102" t="s">
        <v>50</v>
      </c>
      <c r="F34" s="102" t="s">
        <v>50</v>
      </c>
      <c r="G34" s="107" t="s">
        <v>92</v>
      </c>
      <c r="H34" s="105"/>
    </row>
    <row r="35" spans="1:9" s="98" customFormat="1" ht="45" customHeight="1" x14ac:dyDescent="0.2">
      <c r="A35" s="71">
        <v>17</v>
      </c>
      <c r="B35" s="95" t="s">
        <v>98</v>
      </c>
      <c r="C35" s="139">
        <v>641000</v>
      </c>
      <c r="D35" s="95">
        <v>539218.12</v>
      </c>
      <c r="E35" s="102" t="s">
        <v>50</v>
      </c>
      <c r="F35" s="102" t="s">
        <v>50</v>
      </c>
      <c r="G35" s="42" t="s">
        <v>96</v>
      </c>
      <c r="H35" s="102" t="s">
        <v>50</v>
      </c>
      <c r="I35" s="97"/>
    </row>
    <row r="36" spans="1:9" s="98" customFormat="1" ht="21" customHeight="1" x14ac:dyDescent="0.2">
      <c r="A36" s="108"/>
      <c r="B36" s="101" t="s">
        <v>16</v>
      </c>
      <c r="C36" s="141">
        <f>SUM(C34:C35)</f>
        <v>2706970.38</v>
      </c>
      <c r="D36" s="142">
        <f>SUM(D34:D35)</f>
        <v>2582011.36</v>
      </c>
      <c r="E36" s="102" t="s">
        <v>50</v>
      </c>
      <c r="F36" s="102" t="s">
        <v>50</v>
      </c>
      <c r="G36" s="102" t="s">
        <v>50</v>
      </c>
      <c r="H36" s="102" t="s">
        <v>50</v>
      </c>
    </row>
    <row r="37" spans="1:9" s="98" customFormat="1" ht="85.5" customHeight="1" x14ac:dyDescent="0.2">
      <c r="A37" s="108"/>
      <c r="B37" s="101" t="s">
        <v>17</v>
      </c>
      <c r="C37" s="141">
        <f>C13+C29+C36+C32</f>
        <v>18839642.93</v>
      </c>
      <c r="D37" s="141">
        <f>D13+D29+D36+D32</f>
        <v>6485138.2799999993</v>
      </c>
      <c r="E37" s="102" t="s">
        <v>50</v>
      </c>
      <c r="F37" s="102" t="s">
        <v>50</v>
      </c>
      <c r="G37" s="102" t="s">
        <v>50</v>
      </c>
      <c r="H37" s="102" t="s">
        <v>50</v>
      </c>
    </row>
    <row r="38" spans="1:9" ht="43.5" customHeight="1" x14ac:dyDescent="0.2">
      <c r="B38" s="159" t="s">
        <v>172</v>
      </c>
      <c r="C38" s="157"/>
      <c r="D38" s="158">
        <f>C37-D37</f>
        <v>12354504.65</v>
      </c>
    </row>
    <row r="39" spans="1:9" ht="32.25" customHeight="1" x14ac:dyDescent="0.2">
      <c r="C39" s="32"/>
      <c r="D39" s="15"/>
      <c r="E39" s="16"/>
    </row>
    <row r="40" spans="1:9" ht="24.75" customHeight="1" x14ac:dyDescent="0.2">
      <c r="B40" s="160" t="s">
        <v>173</v>
      </c>
      <c r="C40" s="161">
        <f>C18+C19+C20+C21+C22+C23+C24+C25+C26+C27+C28+C31+C35</f>
        <v>11654280.710000001</v>
      </c>
      <c r="D40" s="161">
        <f>D18+D19+D20+D21+D22+D23+D24+D25+D26+D27+D28+D31+D35</f>
        <v>1589535.6600000001</v>
      </c>
      <c r="E40" s="16"/>
      <c r="F40" s="16"/>
    </row>
    <row r="41" spans="1:9" ht="21.75" customHeight="1" x14ac:dyDescent="0.2">
      <c r="B41" s="162" t="s">
        <v>174</v>
      </c>
      <c r="C41" s="161"/>
      <c r="D41" s="163">
        <f>C40-D40</f>
        <v>10064745.050000001</v>
      </c>
      <c r="E41" s="15"/>
      <c r="F41" s="23"/>
    </row>
    <row r="42" spans="1:9" ht="26.25" customHeight="1" x14ac:dyDescent="0.2">
      <c r="C42" s="24"/>
      <c r="D42" s="37"/>
      <c r="E42" s="25"/>
      <c r="F42" s="23"/>
    </row>
    <row r="43" spans="1:9" ht="67.5" customHeight="1" x14ac:dyDescent="0.2">
      <c r="B43" s="293" t="s">
        <v>92</v>
      </c>
      <c r="C43" s="161">
        <f>C13+C15+C16+C17+C34</f>
        <v>7185362.2199999997</v>
      </c>
      <c r="D43" s="161">
        <f>D13+D15+D16+D17+D34</f>
        <v>4895602.62</v>
      </c>
      <c r="E43" s="294">
        <f>C43-D43</f>
        <v>2289759.5999999996</v>
      </c>
    </row>
    <row r="44" spans="1:9" ht="27.75" customHeight="1" x14ac:dyDescent="0.2">
      <c r="C44" s="17"/>
      <c r="D44" s="36"/>
      <c r="E44" s="16"/>
    </row>
    <row r="45" spans="1:9" ht="20.25" customHeight="1" x14ac:dyDescent="0.2">
      <c r="C45" s="17"/>
      <c r="D45" s="36"/>
      <c r="E45" s="16"/>
    </row>
    <row r="46" spans="1:9" x14ac:dyDescent="0.2">
      <c r="B46" s="31"/>
      <c r="C46" s="33"/>
      <c r="D46" s="38"/>
      <c r="E46" s="26"/>
      <c r="F46" s="26"/>
    </row>
    <row r="47" spans="1:9" x14ac:dyDescent="0.2">
      <c r="C47" s="17"/>
      <c r="D47" s="36"/>
    </row>
    <row r="48" spans="1:9" x14ac:dyDescent="0.2">
      <c r="C48" s="17"/>
      <c r="D48" s="36"/>
      <c r="E48" s="16"/>
      <c r="F48" s="16"/>
      <c r="G48" s="16"/>
    </row>
    <row r="49" spans="3:4" x14ac:dyDescent="0.2">
      <c r="C49" s="17"/>
      <c r="D49" s="36"/>
    </row>
    <row r="50" spans="3:4" x14ac:dyDescent="0.2">
      <c r="C50" s="17"/>
      <c r="D50" s="36"/>
    </row>
    <row r="51" spans="3:4" x14ac:dyDescent="0.2">
      <c r="C51" s="17"/>
      <c r="D51" s="36"/>
    </row>
    <row r="52" spans="3:4" x14ac:dyDescent="0.2">
      <c r="C52" s="17"/>
      <c r="D52" s="36"/>
    </row>
    <row r="53" spans="3:4" x14ac:dyDescent="0.2">
      <c r="C53" s="17"/>
      <c r="D53" s="36"/>
    </row>
    <row r="54" spans="3:4" x14ac:dyDescent="0.2">
      <c r="C54" s="17"/>
      <c r="D54" s="36"/>
    </row>
    <row r="55" spans="3:4" x14ac:dyDescent="0.2">
      <c r="C55" s="17"/>
      <c r="D55" s="36"/>
    </row>
    <row r="56" spans="3:4" x14ac:dyDescent="0.2">
      <c r="C56" s="17"/>
      <c r="D56" s="36"/>
    </row>
    <row r="57" spans="3:4" x14ac:dyDescent="0.2">
      <c r="C57" s="17"/>
      <c r="D57" s="36"/>
    </row>
    <row r="58" spans="3:4" x14ac:dyDescent="0.2">
      <c r="C58" s="17"/>
      <c r="D58" s="36"/>
    </row>
    <row r="59" spans="3:4" x14ac:dyDescent="0.2">
      <c r="C59" s="17"/>
      <c r="D59" s="36"/>
    </row>
    <row r="60" spans="3:4" x14ac:dyDescent="0.2">
      <c r="C60" s="17"/>
      <c r="D60" s="36"/>
    </row>
    <row r="61" spans="3:4" x14ac:dyDescent="0.2">
      <c r="C61" s="17"/>
      <c r="D61" s="36"/>
    </row>
    <row r="62" spans="3:4" x14ac:dyDescent="0.2">
      <c r="C62" s="17"/>
      <c r="D62" s="36"/>
    </row>
    <row r="63" spans="3:4" x14ac:dyDescent="0.2">
      <c r="C63" s="17"/>
      <c r="D63" s="36"/>
    </row>
    <row r="64" spans="3:4" x14ac:dyDescent="0.2">
      <c r="C64" s="17"/>
      <c r="D64" s="36"/>
    </row>
    <row r="65" spans="3:4" x14ac:dyDescent="0.2">
      <c r="C65" s="17"/>
      <c r="D65" s="36"/>
    </row>
    <row r="66" spans="3:4" x14ac:dyDescent="0.2">
      <c r="C66" s="17"/>
      <c r="D66" s="36"/>
    </row>
    <row r="67" spans="3:4" x14ac:dyDescent="0.2">
      <c r="C67" s="17"/>
      <c r="D67" s="36"/>
    </row>
    <row r="68" spans="3:4" x14ac:dyDescent="0.2">
      <c r="C68" s="17"/>
      <c r="D68" s="36"/>
    </row>
    <row r="69" spans="3:4" x14ac:dyDescent="0.2">
      <c r="C69" s="17"/>
      <c r="D69" s="36"/>
    </row>
    <row r="70" spans="3:4" x14ac:dyDescent="0.2">
      <c r="C70" s="17"/>
      <c r="D70" s="36"/>
    </row>
    <row r="71" spans="3:4" x14ac:dyDescent="0.2">
      <c r="C71" s="17"/>
      <c r="D71" s="36"/>
    </row>
    <row r="72" spans="3:4" x14ac:dyDescent="0.2">
      <c r="C72" s="17"/>
      <c r="D72" s="36"/>
    </row>
    <row r="73" spans="3:4" x14ac:dyDescent="0.2">
      <c r="C73" s="17"/>
      <c r="D73" s="36"/>
    </row>
    <row r="74" spans="3:4" x14ac:dyDescent="0.2">
      <c r="C74" s="17"/>
      <c r="D74" s="36"/>
    </row>
    <row r="75" spans="3:4" x14ac:dyDescent="0.2">
      <c r="C75" s="17"/>
      <c r="D75" s="36"/>
    </row>
    <row r="76" spans="3:4" x14ac:dyDescent="0.2">
      <c r="C76" s="17"/>
      <c r="D76" s="36"/>
    </row>
    <row r="77" spans="3:4" x14ac:dyDescent="0.2">
      <c r="C77" s="17"/>
      <c r="D77" s="36"/>
    </row>
    <row r="78" spans="3:4" x14ac:dyDescent="0.2">
      <c r="C78" s="17"/>
      <c r="D78" s="36"/>
    </row>
    <row r="79" spans="3:4" x14ac:dyDescent="0.2">
      <c r="C79" s="17"/>
      <c r="D79" s="36"/>
    </row>
    <row r="80" spans="3:4" x14ac:dyDescent="0.2">
      <c r="C80" s="17"/>
      <c r="D80" s="36"/>
    </row>
    <row r="81" spans="3:4" x14ac:dyDescent="0.2">
      <c r="C81" s="17"/>
      <c r="D81" s="36"/>
    </row>
    <row r="82" spans="3:4" x14ac:dyDescent="0.2">
      <c r="C82" s="17"/>
      <c r="D82" s="36"/>
    </row>
    <row r="83" spans="3:4" x14ac:dyDescent="0.2">
      <c r="C83" s="17"/>
      <c r="D83" s="36"/>
    </row>
    <row r="84" spans="3:4" x14ac:dyDescent="0.2">
      <c r="C84" s="17"/>
      <c r="D84" s="36"/>
    </row>
    <row r="85" spans="3:4" x14ac:dyDescent="0.2">
      <c r="C85" s="17"/>
      <c r="D85" s="36"/>
    </row>
    <row r="86" spans="3:4" x14ac:dyDescent="0.2">
      <c r="C86" s="17"/>
      <c r="D86" s="36"/>
    </row>
    <row r="89" spans="3:4" x14ac:dyDescent="0.2">
      <c r="C89" s="17"/>
    </row>
  </sheetData>
  <autoFilter ref="A6:H38" xr:uid="{00000000-0009-0000-0000-000001000000}"/>
  <mergeCells count="4">
    <mergeCell ref="A8:H8"/>
    <mergeCell ref="A14:H14"/>
    <mergeCell ref="B33:G33"/>
    <mergeCell ref="B30:G30"/>
  </mergeCells>
  <phoneticPr fontId="0" type="noConversion"/>
  <pageMargins left="0.70866141732283472" right="0.31496062992125984" top="0.74803149606299213" bottom="0.74803149606299213" header="0.31496062992125984" footer="0.31496062992125984"/>
  <pageSetup paperSize="9" orientation="landscape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F12"/>
  <sheetViews>
    <sheetView workbookViewId="0">
      <selection activeCell="D12" sqref="D12"/>
    </sheetView>
  </sheetViews>
  <sheetFormatPr defaultRowHeight="15" x14ac:dyDescent="0.25"/>
  <cols>
    <col min="1" max="1" width="5.42578125" customWidth="1"/>
    <col min="2" max="2" width="9.7109375" customWidth="1"/>
    <col min="3" max="3" width="30.7109375" customWidth="1"/>
    <col min="4" max="4" width="31.42578125" customWidth="1"/>
    <col min="5" max="5" width="28" customWidth="1"/>
    <col min="6" max="6" width="19.42578125" customWidth="1"/>
  </cols>
  <sheetData>
    <row r="4" spans="2:6" ht="15.75" x14ac:dyDescent="0.25">
      <c r="D4" s="164" t="s">
        <v>175</v>
      </c>
    </row>
    <row r="5" spans="2:6" ht="15.75" x14ac:dyDescent="0.25">
      <c r="D5" s="164" t="s">
        <v>176</v>
      </c>
    </row>
    <row r="7" spans="2:6" ht="15.75" thickBot="1" x14ac:dyDescent="0.3"/>
    <row r="8" spans="2:6" ht="83.45" customHeight="1" thickBot="1" x14ac:dyDescent="0.3">
      <c r="B8" s="165" t="s">
        <v>1</v>
      </c>
      <c r="C8" s="166" t="s">
        <v>177</v>
      </c>
      <c r="D8" s="166" t="s">
        <v>178</v>
      </c>
      <c r="E8" s="166" t="s">
        <v>179</v>
      </c>
      <c r="F8" s="166" t="s">
        <v>180</v>
      </c>
    </row>
    <row r="9" spans="2:6" ht="16.5" thickBot="1" x14ac:dyDescent="0.3">
      <c r="B9" s="167">
        <v>1</v>
      </c>
      <c r="C9" s="168">
        <v>2</v>
      </c>
      <c r="D9" s="167">
        <v>3</v>
      </c>
      <c r="E9" s="168">
        <v>4</v>
      </c>
      <c r="F9" s="167">
        <v>5</v>
      </c>
    </row>
    <row r="10" spans="2:6" x14ac:dyDescent="0.25">
      <c r="B10" s="169"/>
      <c r="C10" s="170" t="s">
        <v>181</v>
      </c>
      <c r="D10" s="170" t="s">
        <v>181</v>
      </c>
      <c r="E10" s="170" t="s">
        <v>181</v>
      </c>
      <c r="F10" s="170" t="s">
        <v>181</v>
      </c>
    </row>
    <row r="11" spans="2:6" x14ac:dyDescent="0.25">
      <c r="B11" s="171"/>
      <c r="C11" s="170" t="s">
        <v>181</v>
      </c>
      <c r="D11" s="170" t="s">
        <v>181</v>
      </c>
      <c r="E11" s="170" t="s">
        <v>181</v>
      </c>
      <c r="F11" s="170" t="s">
        <v>181</v>
      </c>
    </row>
    <row r="12" spans="2:6" ht="15.75" x14ac:dyDescent="0.25">
      <c r="B12" s="171"/>
      <c r="C12" s="172" t="s">
        <v>16</v>
      </c>
      <c r="D12" s="170" t="s">
        <v>181</v>
      </c>
      <c r="E12" s="170" t="s">
        <v>181</v>
      </c>
      <c r="F12" s="170" t="s">
        <v>181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D12"/>
  <sheetViews>
    <sheetView topLeftCell="A7" workbookViewId="0">
      <selection activeCell="C10" sqref="C10"/>
    </sheetView>
  </sheetViews>
  <sheetFormatPr defaultRowHeight="15" x14ac:dyDescent="0.25"/>
  <cols>
    <col min="2" max="2" width="25.7109375" customWidth="1"/>
    <col min="3" max="3" width="43.140625" customWidth="1"/>
    <col min="4" max="4" width="47.7109375" customWidth="1"/>
  </cols>
  <sheetData>
    <row r="4" spans="1:4" ht="15.75" x14ac:dyDescent="0.25">
      <c r="C4" s="164" t="s">
        <v>182</v>
      </c>
    </row>
    <row r="5" spans="1:4" ht="15.75" x14ac:dyDescent="0.25">
      <c r="C5" s="164" t="s">
        <v>183</v>
      </c>
    </row>
    <row r="6" spans="1:4" ht="15.75" x14ac:dyDescent="0.25">
      <c r="C6" s="164" t="s">
        <v>176</v>
      </c>
    </row>
    <row r="7" spans="1:4" ht="16.5" thickBot="1" x14ac:dyDescent="0.3">
      <c r="C7" s="164"/>
    </row>
    <row r="8" spans="1:4" ht="96.6" customHeight="1" thickBot="1" x14ac:dyDescent="0.3">
      <c r="A8" s="173" t="s">
        <v>1</v>
      </c>
      <c r="B8" s="174" t="s">
        <v>184</v>
      </c>
      <c r="C8" s="174" t="s">
        <v>185</v>
      </c>
      <c r="D8" s="174" t="s">
        <v>186</v>
      </c>
    </row>
    <row r="9" spans="1:4" ht="16.5" thickBot="1" x14ac:dyDescent="0.3">
      <c r="A9" s="175">
        <v>1</v>
      </c>
      <c r="B9" s="176">
        <v>2</v>
      </c>
      <c r="C9" s="173">
        <v>3</v>
      </c>
      <c r="D9" s="173">
        <v>4</v>
      </c>
    </row>
    <row r="10" spans="1:4" x14ac:dyDescent="0.25">
      <c r="A10" s="177"/>
      <c r="B10" s="170" t="s">
        <v>181</v>
      </c>
      <c r="C10" s="170" t="s">
        <v>181</v>
      </c>
      <c r="D10" s="170" t="s">
        <v>181</v>
      </c>
    </row>
    <row r="11" spans="1:4" x14ac:dyDescent="0.25">
      <c r="A11" s="178"/>
      <c r="B11" s="170" t="s">
        <v>181</v>
      </c>
      <c r="C11" s="170" t="s">
        <v>181</v>
      </c>
      <c r="D11" s="170" t="s">
        <v>181</v>
      </c>
    </row>
    <row r="12" spans="1:4" x14ac:dyDescent="0.25">
      <c r="A12" s="171"/>
      <c r="B12" s="179" t="s">
        <v>16</v>
      </c>
      <c r="C12" s="170" t="s">
        <v>181</v>
      </c>
      <c r="D12" s="170" t="s">
        <v>181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topLeftCell="A19" workbookViewId="0">
      <selection activeCell="E1" sqref="E1"/>
    </sheetView>
  </sheetViews>
  <sheetFormatPr defaultRowHeight="15" x14ac:dyDescent="0.25"/>
  <cols>
    <col min="1" max="1" width="5.5703125" customWidth="1"/>
    <col min="2" max="2" width="21.28515625" customWidth="1"/>
    <col min="3" max="3" width="14.85546875" customWidth="1"/>
    <col min="4" max="4" width="15.85546875" customWidth="1"/>
    <col min="5" max="5" width="16.85546875" customWidth="1"/>
    <col min="6" max="6" width="8.28515625" customWidth="1"/>
    <col min="7" max="7" width="8.85546875" customWidth="1"/>
    <col min="8" max="8" width="12.7109375" customWidth="1"/>
    <col min="9" max="9" width="13.140625" customWidth="1"/>
    <col min="10" max="10" width="6.85546875" customWidth="1"/>
  </cols>
  <sheetData>
    <row r="1" spans="1:10" ht="15.75" x14ac:dyDescent="0.25">
      <c r="A1" s="1"/>
      <c r="B1" s="1"/>
      <c r="C1" s="1"/>
      <c r="D1" s="1"/>
      <c r="E1" s="180" t="s">
        <v>187</v>
      </c>
      <c r="F1" s="1"/>
      <c r="G1" s="1"/>
      <c r="H1" s="1"/>
      <c r="I1" s="1"/>
      <c r="J1" s="1"/>
    </row>
    <row r="2" spans="1:10" ht="15.75" x14ac:dyDescent="0.25">
      <c r="A2" s="181"/>
      <c r="B2" s="181"/>
      <c r="C2" s="181"/>
      <c r="D2" s="181"/>
      <c r="E2" s="180" t="s">
        <v>188</v>
      </c>
      <c r="F2" s="181"/>
      <c r="G2" s="181"/>
      <c r="H2" s="181"/>
      <c r="I2" s="181"/>
      <c r="J2" s="181"/>
    </row>
    <row r="3" spans="1:10" ht="15.75" x14ac:dyDescent="0.25">
      <c r="A3" s="334" t="s">
        <v>250</v>
      </c>
      <c r="B3" s="334"/>
      <c r="C3" s="334"/>
      <c r="D3" s="334"/>
      <c r="E3" s="334"/>
      <c r="F3" s="334"/>
      <c r="G3" s="334"/>
      <c r="H3" s="334"/>
      <c r="I3" s="334"/>
      <c r="J3" s="334"/>
    </row>
    <row r="4" spans="1:10" ht="15.75" x14ac:dyDescent="0.25">
      <c r="A4" s="181"/>
      <c r="B4" s="334" t="s">
        <v>251</v>
      </c>
      <c r="C4" s="334"/>
      <c r="D4" s="334"/>
      <c r="E4" s="334"/>
      <c r="F4" s="334"/>
      <c r="G4" s="334"/>
      <c r="H4" s="334"/>
      <c r="I4" s="334"/>
      <c r="J4" s="181"/>
    </row>
    <row r="5" spans="1:10" ht="16.5" thickBot="1" x14ac:dyDescent="0.3">
      <c r="A5" s="181"/>
      <c r="B5" s="181"/>
      <c r="C5" s="181"/>
      <c r="D5" s="181"/>
      <c r="E5" s="181"/>
      <c r="F5" s="181"/>
      <c r="G5" s="181"/>
      <c r="H5" s="181"/>
      <c r="I5" s="181"/>
      <c r="J5" s="181"/>
    </row>
    <row r="6" spans="1:10" ht="270.75" thickBot="1" x14ac:dyDescent="0.3">
      <c r="A6" s="182" t="s">
        <v>1</v>
      </c>
      <c r="B6" s="183" t="s">
        <v>189</v>
      </c>
      <c r="C6" s="183" t="s">
        <v>190</v>
      </c>
      <c r="D6" s="183" t="s">
        <v>191</v>
      </c>
      <c r="E6" s="183" t="s">
        <v>192</v>
      </c>
      <c r="F6" s="183" t="s">
        <v>206</v>
      </c>
      <c r="G6" s="183" t="s">
        <v>193</v>
      </c>
      <c r="H6" s="295" t="s">
        <v>273</v>
      </c>
      <c r="I6" s="295" t="s">
        <v>274</v>
      </c>
      <c r="J6" s="183" t="s">
        <v>194</v>
      </c>
    </row>
    <row r="7" spans="1:10" ht="16.5" thickBot="1" x14ac:dyDescent="0.3">
      <c r="A7" s="184">
        <v>1</v>
      </c>
      <c r="B7" s="185">
        <v>2</v>
      </c>
      <c r="C7" s="184">
        <v>3</v>
      </c>
      <c r="D7" s="185">
        <v>4</v>
      </c>
      <c r="E7" s="184">
        <v>5</v>
      </c>
      <c r="F7" s="185">
        <v>6</v>
      </c>
      <c r="G7" s="184">
        <v>7</v>
      </c>
      <c r="H7" s="185">
        <v>8</v>
      </c>
      <c r="I7" s="184">
        <v>9</v>
      </c>
      <c r="J7" s="185">
        <v>10</v>
      </c>
    </row>
    <row r="8" spans="1:10" ht="15.75" x14ac:dyDescent="0.25">
      <c r="A8" s="327" t="s">
        <v>195</v>
      </c>
      <c r="B8" s="328"/>
      <c r="C8" s="328"/>
      <c r="D8" s="328"/>
      <c r="E8" s="328"/>
      <c r="F8" s="328"/>
      <c r="G8" s="328"/>
      <c r="H8" s="328"/>
      <c r="I8" s="328"/>
      <c r="J8" s="329"/>
    </row>
    <row r="9" spans="1:10" ht="15.75" x14ac:dyDescent="0.25">
      <c r="A9" s="186"/>
      <c r="B9" s="19"/>
      <c r="C9" s="187"/>
      <c r="D9" s="188"/>
      <c r="E9" s="187"/>
      <c r="F9" s="187"/>
      <c r="G9" s="187"/>
      <c r="H9" s="19"/>
      <c r="I9" s="19"/>
      <c r="J9" s="19"/>
    </row>
    <row r="10" spans="1:10" ht="15.75" x14ac:dyDescent="0.25">
      <c r="A10" s="186"/>
      <c r="B10" s="19"/>
      <c r="C10" s="187"/>
      <c r="D10" s="188"/>
      <c r="E10" s="187"/>
      <c r="F10" s="187"/>
      <c r="G10" s="187"/>
      <c r="H10" s="187"/>
      <c r="I10" s="187"/>
      <c r="J10" s="187"/>
    </row>
    <row r="11" spans="1:10" ht="15.75" x14ac:dyDescent="0.25">
      <c r="A11" s="189"/>
      <c r="B11" s="190" t="s">
        <v>16</v>
      </c>
      <c r="C11" s="189"/>
      <c r="D11" s="189"/>
      <c r="E11" s="187"/>
      <c r="F11" s="187"/>
      <c r="G11" s="187"/>
      <c r="H11" s="155"/>
      <c r="I11" s="155"/>
      <c r="J11" s="155"/>
    </row>
    <row r="12" spans="1:10" ht="15.75" x14ac:dyDescent="0.25">
      <c r="A12" s="191"/>
      <c r="B12" s="192"/>
      <c r="C12" s="191"/>
      <c r="D12" s="191"/>
      <c r="E12" s="193"/>
      <c r="F12" s="193"/>
      <c r="G12" s="193"/>
      <c r="H12" s="194"/>
      <c r="I12" s="194"/>
      <c r="J12" s="194"/>
    </row>
    <row r="13" spans="1:10" ht="15.75" x14ac:dyDescent="0.25">
      <c r="A13" s="330" t="s">
        <v>196</v>
      </c>
      <c r="B13" s="330"/>
      <c r="C13" s="330"/>
      <c r="D13" s="330"/>
      <c r="E13" s="330"/>
      <c r="F13" s="330"/>
      <c r="G13" s="330"/>
      <c r="H13" s="330"/>
      <c r="I13" s="330"/>
      <c r="J13" s="330"/>
    </row>
    <row r="14" spans="1:10" ht="15.75" x14ac:dyDescent="0.25">
      <c r="A14" s="195"/>
      <c r="B14" s="195"/>
      <c r="C14" s="195"/>
      <c r="D14" s="195"/>
      <c r="E14" s="195"/>
      <c r="F14" s="195"/>
      <c r="G14" s="195"/>
      <c r="H14" s="195"/>
      <c r="I14" s="195"/>
      <c r="J14" s="195"/>
    </row>
    <row r="15" spans="1:10" ht="136.15" customHeight="1" x14ac:dyDescent="0.25">
      <c r="A15" s="296"/>
      <c r="B15" s="19" t="s">
        <v>197</v>
      </c>
      <c r="C15" s="42" t="s">
        <v>198</v>
      </c>
      <c r="D15" s="297" t="s">
        <v>199</v>
      </c>
      <c r="E15" s="42" t="s">
        <v>200</v>
      </c>
      <c r="F15" s="19"/>
      <c r="G15" s="44"/>
      <c r="H15" s="298">
        <f>Лист2!C43/1000</f>
        <v>7185.36222</v>
      </c>
      <c r="I15" s="298">
        <f>Лист2!E43/1000</f>
        <v>2289.7595999999994</v>
      </c>
      <c r="J15" s="42">
        <v>4</v>
      </c>
    </row>
    <row r="16" spans="1:10" ht="127.15" customHeight="1" x14ac:dyDescent="0.25">
      <c r="A16" s="296"/>
      <c r="B16" s="42" t="s">
        <v>201</v>
      </c>
      <c r="C16" s="42" t="s">
        <v>198</v>
      </c>
      <c r="D16" s="297" t="s">
        <v>202</v>
      </c>
      <c r="E16" s="42" t="s">
        <v>203</v>
      </c>
      <c r="F16" s="19"/>
      <c r="G16" s="44"/>
      <c r="H16" s="42">
        <v>0</v>
      </c>
      <c r="I16" s="42">
        <v>0</v>
      </c>
      <c r="J16" s="42">
        <v>1</v>
      </c>
    </row>
    <row r="17" spans="1:10" ht="15.75" x14ac:dyDescent="0.25">
      <c r="A17" s="104"/>
      <c r="B17" s="299" t="s">
        <v>16</v>
      </c>
      <c r="C17" s="104"/>
      <c r="D17" s="104"/>
      <c r="E17" s="104"/>
      <c r="F17" s="104"/>
      <c r="G17" s="104"/>
      <c r="H17" s="300">
        <f>SUM(H15:H16)</f>
        <v>7185.36222</v>
      </c>
      <c r="I17" s="300">
        <f>SUM(I15:I16)</f>
        <v>2289.7595999999994</v>
      </c>
      <c r="J17" s="206"/>
    </row>
    <row r="18" spans="1:10" ht="15.75" x14ac:dyDescent="0.25">
      <c r="A18" s="301"/>
      <c r="B18" s="302"/>
      <c r="C18" s="303"/>
      <c r="D18" s="303"/>
      <c r="E18" s="303"/>
      <c r="F18" s="303"/>
      <c r="G18" s="303"/>
      <c r="H18" s="304"/>
      <c r="I18" s="304"/>
      <c r="J18" s="305"/>
    </row>
    <row r="19" spans="1:10" ht="15.75" x14ac:dyDescent="0.25">
      <c r="A19" s="331" t="s">
        <v>204</v>
      </c>
      <c r="B19" s="332"/>
      <c r="C19" s="332"/>
      <c r="D19" s="332"/>
      <c r="E19" s="332"/>
      <c r="F19" s="332"/>
      <c r="G19" s="332"/>
      <c r="H19" s="332"/>
      <c r="I19" s="332"/>
      <c r="J19" s="333"/>
    </row>
    <row r="20" spans="1:10" ht="15.75" x14ac:dyDescent="0.25">
      <c r="A20" s="104"/>
      <c r="B20" s="306" t="s">
        <v>181</v>
      </c>
      <c r="C20" s="306" t="s">
        <v>181</v>
      </c>
      <c r="D20" s="306" t="s">
        <v>181</v>
      </c>
      <c r="E20" s="306" t="s">
        <v>181</v>
      </c>
      <c r="F20" s="306" t="s">
        <v>181</v>
      </c>
      <c r="G20" s="306" t="s">
        <v>181</v>
      </c>
      <c r="H20" s="306" t="s">
        <v>181</v>
      </c>
      <c r="I20" s="306" t="s">
        <v>181</v>
      </c>
      <c r="J20" s="306" t="s">
        <v>181</v>
      </c>
    </row>
    <row r="21" spans="1:10" ht="15.75" x14ac:dyDescent="0.25">
      <c r="A21" s="104"/>
      <c r="B21" s="299" t="s">
        <v>16</v>
      </c>
      <c r="C21" s="104"/>
      <c r="D21" s="104"/>
      <c r="E21" s="104"/>
      <c r="F21" s="104"/>
      <c r="G21" s="104"/>
      <c r="H21" s="100"/>
      <c r="I21" s="100"/>
      <c r="J21" s="100"/>
    </row>
    <row r="22" spans="1:10" ht="15.75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</row>
    <row r="23" spans="1:10" ht="15.75" x14ac:dyDescent="0.25">
      <c r="A23" s="104"/>
      <c r="B23" s="307" t="s">
        <v>205</v>
      </c>
      <c r="C23" s="308" t="s">
        <v>50</v>
      </c>
      <c r="D23" s="308" t="s">
        <v>50</v>
      </c>
      <c r="E23" s="308" t="s">
        <v>50</v>
      </c>
      <c r="F23" s="308" t="s">
        <v>50</v>
      </c>
      <c r="G23" s="308" t="s">
        <v>50</v>
      </c>
      <c r="H23" s="309">
        <f>H17</f>
        <v>7185.36222</v>
      </c>
      <c r="I23" s="309">
        <f>I17</f>
        <v>2289.7595999999994</v>
      </c>
      <c r="J23" s="206">
        <v>5</v>
      </c>
    </row>
  </sheetData>
  <mergeCells count="5">
    <mergeCell ref="A8:J8"/>
    <mergeCell ref="A13:J13"/>
    <mergeCell ref="A19:J19"/>
    <mergeCell ref="A3:J3"/>
    <mergeCell ref="B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44"/>
  <sheetViews>
    <sheetView topLeftCell="A10" workbookViewId="0">
      <selection activeCell="C16" sqref="C16:Y16"/>
    </sheetView>
  </sheetViews>
  <sheetFormatPr defaultRowHeight="15" x14ac:dyDescent="0.25"/>
  <cols>
    <col min="1" max="1" width="3.5703125" customWidth="1"/>
    <col min="2" max="2" width="12.7109375" customWidth="1"/>
    <col min="3" max="3" width="5.5703125" customWidth="1"/>
    <col min="4" max="4" width="5.7109375" customWidth="1"/>
    <col min="5" max="5" width="6.5703125" customWidth="1"/>
    <col min="6" max="6" width="5.5703125" customWidth="1"/>
    <col min="7" max="7" width="5.7109375" customWidth="1"/>
    <col min="8" max="8" width="7.42578125" customWidth="1"/>
    <col min="9" max="9" width="8.5703125" customWidth="1"/>
    <col min="10" max="10" width="9.42578125" customWidth="1"/>
    <col min="11" max="11" width="9.28515625" customWidth="1"/>
    <col min="12" max="12" width="7.42578125" customWidth="1"/>
    <col min="13" max="13" width="9.7109375" customWidth="1"/>
    <col min="14" max="15" width="9.28515625" customWidth="1"/>
    <col min="16" max="16" width="7.28515625" customWidth="1"/>
    <col min="17" max="17" width="10.140625" customWidth="1"/>
    <col min="18" max="18" width="9.42578125" style="113" customWidth="1"/>
    <col min="19" max="19" width="9" style="113" customWidth="1"/>
    <col min="20" max="20" width="8" customWidth="1"/>
    <col min="21" max="21" width="10" bestFit="1" customWidth="1"/>
    <col min="22" max="23" width="9.140625" customWidth="1"/>
    <col min="24" max="24" width="7.85546875" customWidth="1"/>
    <col min="25" max="25" width="11.140625" customWidth="1"/>
  </cols>
  <sheetData>
    <row r="1" spans="1:25" x14ac:dyDescent="0.25">
      <c r="T1" t="s">
        <v>129</v>
      </c>
    </row>
    <row r="3" spans="1:25" x14ac:dyDescent="0.25">
      <c r="Y3" t="s">
        <v>130</v>
      </c>
    </row>
    <row r="4" spans="1:25" ht="17.45" customHeight="1" x14ac:dyDescent="0.25">
      <c r="A4" s="337" t="s">
        <v>131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</row>
    <row r="5" spans="1:25" ht="17.45" customHeight="1" x14ac:dyDescent="0.25">
      <c r="A5" s="337" t="s">
        <v>152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</row>
    <row r="6" spans="1:25" ht="21" customHeight="1" x14ac:dyDescent="0.25">
      <c r="A6" s="337" t="s">
        <v>249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</row>
    <row r="7" spans="1:25" ht="18" customHeight="1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</row>
    <row r="8" spans="1:25" ht="14.45" customHeight="1" x14ac:dyDescent="0.25">
      <c r="A8" s="335" t="s">
        <v>1</v>
      </c>
      <c r="B8" s="335" t="s">
        <v>132</v>
      </c>
      <c r="C8" s="335" t="s">
        <v>133</v>
      </c>
      <c r="D8" s="335"/>
      <c r="E8" s="335"/>
      <c r="F8" s="335" t="s">
        <v>134</v>
      </c>
      <c r="G8" s="335"/>
      <c r="H8" s="335"/>
      <c r="I8" s="335"/>
      <c r="J8" s="338" t="s">
        <v>135</v>
      </c>
      <c r="K8" s="339"/>
      <c r="L8" s="339"/>
      <c r="M8" s="339"/>
      <c r="N8" s="339"/>
      <c r="O8" s="339"/>
      <c r="P8" s="339"/>
      <c r="Q8" s="340"/>
      <c r="R8" s="335" t="s">
        <v>136</v>
      </c>
      <c r="S8" s="335"/>
      <c r="T8" s="335"/>
      <c r="U8" s="335"/>
      <c r="V8" s="335"/>
      <c r="W8" s="335"/>
      <c r="X8" s="335"/>
      <c r="Y8" s="335"/>
    </row>
    <row r="9" spans="1:25" x14ac:dyDescent="0.25">
      <c r="A9" s="335"/>
      <c r="B9" s="335"/>
      <c r="C9" s="335"/>
      <c r="D9" s="335"/>
      <c r="E9" s="335"/>
      <c r="F9" s="335"/>
      <c r="G9" s="335"/>
      <c r="H9" s="335"/>
      <c r="I9" s="335"/>
      <c r="J9" s="335" t="s">
        <v>170</v>
      </c>
      <c r="K9" s="335"/>
      <c r="L9" s="335"/>
      <c r="M9" s="335"/>
      <c r="N9" s="335"/>
      <c r="O9" s="335"/>
      <c r="P9" s="335"/>
      <c r="Q9" s="335"/>
      <c r="R9" s="335" t="s">
        <v>170</v>
      </c>
      <c r="S9" s="335"/>
      <c r="T9" s="335"/>
      <c r="U9" s="335"/>
      <c r="V9" s="335"/>
      <c r="W9" s="335"/>
      <c r="X9" s="335"/>
      <c r="Y9" s="335"/>
    </row>
    <row r="10" spans="1:25" ht="24" customHeight="1" x14ac:dyDescent="0.25">
      <c r="A10" s="335"/>
      <c r="B10" s="335"/>
      <c r="C10" s="335"/>
      <c r="D10" s="335"/>
      <c r="E10" s="335"/>
      <c r="F10" s="336" t="s">
        <v>137</v>
      </c>
      <c r="G10" s="336"/>
      <c r="H10" s="335" t="s">
        <v>138</v>
      </c>
      <c r="I10" s="335"/>
      <c r="J10" s="335" t="s">
        <v>139</v>
      </c>
      <c r="K10" s="335"/>
      <c r="L10" s="335"/>
      <c r="M10" s="335"/>
      <c r="N10" s="335" t="s">
        <v>140</v>
      </c>
      <c r="O10" s="335"/>
      <c r="P10" s="335"/>
      <c r="Q10" s="335"/>
      <c r="R10" s="335" t="s">
        <v>139</v>
      </c>
      <c r="S10" s="335"/>
      <c r="T10" s="335"/>
      <c r="U10" s="335"/>
      <c r="V10" s="335" t="s">
        <v>140</v>
      </c>
      <c r="W10" s="335"/>
      <c r="X10" s="335"/>
      <c r="Y10" s="335"/>
    </row>
    <row r="11" spans="1:25" ht="12.75" customHeight="1" x14ac:dyDescent="0.25">
      <c r="A11" s="335"/>
      <c r="B11" s="335"/>
      <c r="C11" s="335" t="s">
        <v>141</v>
      </c>
      <c r="D11" s="335" t="s">
        <v>142</v>
      </c>
      <c r="E11" s="335" t="s">
        <v>143</v>
      </c>
      <c r="F11" s="336" t="s">
        <v>144</v>
      </c>
      <c r="G11" s="336" t="s">
        <v>145</v>
      </c>
      <c r="H11" s="336" t="s">
        <v>144</v>
      </c>
      <c r="I11" s="335" t="s">
        <v>146</v>
      </c>
      <c r="J11" s="336" t="s">
        <v>17</v>
      </c>
      <c r="K11" s="335" t="s">
        <v>147</v>
      </c>
      <c r="L11" s="335"/>
      <c r="M11" s="335" t="s">
        <v>148</v>
      </c>
      <c r="N11" s="336" t="s">
        <v>17</v>
      </c>
      <c r="O11" s="335" t="s">
        <v>147</v>
      </c>
      <c r="P11" s="335"/>
      <c r="Q11" s="335" t="s">
        <v>148</v>
      </c>
      <c r="R11" s="336" t="s">
        <v>17</v>
      </c>
      <c r="S11" s="335" t="s">
        <v>147</v>
      </c>
      <c r="T11" s="335"/>
      <c r="U11" s="335" t="s">
        <v>148</v>
      </c>
      <c r="V11" s="336" t="s">
        <v>17</v>
      </c>
      <c r="W11" s="335" t="s">
        <v>147</v>
      </c>
      <c r="X11" s="335"/>
      <c r="Y11" s="335" t="s">
        <v>148</v>
      </c>
    </row>
    <row r="12" spans="1:25" x14ac:dyDescent="0.25">
      <c r="A12" s="335"/>
      <c r="B12" s="335"/>
      <c r="C12" s="335"/>
      <c r="D12" s="335"/>
      <c r="E12" s="335"/>
      <c r="F12" s="336"/>
      <c r="G12" s="336"/>
      <c r="H12" s="336"/>
      <c r="I12" s="335"/>
      <c r="J12" s="336"/>
      <c r="K12" s="335"/>
      <c r="L12" s="335"/>
      <c r="M12" s="335"/>
      <c r="N12" s="336"/>
      <c r="O12" s="335"/>
      <c r="P12" s="335"/>
      <c r="Q12" s="335"/>
      <c r="R12" s="336"/>
      <c r="S12" s="335"/>
      <c r="T12" s="335"/>
      <c r="U12" s="335"/>
      <c r="V12" s="336"/>
      <c r="W12" s="335"/>
      <c r="X12" s="335"/>
      <c r="Y12" s="335"/>
    </row>
    <row r="13" spans="1:25" x14ac:dyDescent="0.25">
      <c r="A13" s="335"/>
      <c r="B13" s="335"/>
      <c r="C13" s="335"/>
      <c r="D13" s="335"/>
      <c r="E13" s="335"/>
      <c r="F13" s="336"/>
      <c r="G13" s="336"/>
      <c r="H13" s="336"/>
      <c r="I13" s="335"/>
      <c r="J13" s="336"/>
      <c r="K13" s="335" t="s">
        <v>144</v>
      </c>
      <c r="L13" s="115" t="s">
        <v>149</v>
      </c>
      <c r="M13" s="335"/>
      <c r="N13" s="336"/>
      <c r="O13" s="335" t="s">
        <v>144</v>
      </c>
      <c r="P13" s="115" t="s">
        <v>149</v>
      </c>
      <c r="Q13" s="335"/>
      <c r="R13" s="336"/>
      <c r="S13" s="335" t="s">
        <v>144</v>
      </c>
      <c r="T13" s="115" t="s">
        <v>149</v>
      </c>
      <c r="U13" s="335"/>
      <c r="V13" s="336"/>
      <c r="W13" s="335" t="s">
        <v>144</v>
      </c>
      <c r="X13" s="115" t="s">
        <v>149</v>
      </c>
      <c r="Y13" s="335"/>
    </row>
    <row r="14" spans="1:25" ht="49.15" customHeight="1" x14ac:dyDescent="0.25">
      <c r="A14" s="335"/>
      <c r="B14" s="335"/>
      <c r="C14" s="335"/>
      <c r="D14" s="335"/>
      <c r="E14" s="335"/>
      <c r="F14" s="336"/>
      <c r="G14" s="336"/>
      <c r="H14" s="336"/>
      <c r="I14" s="335"/>
      <c r="J14" s="336"/>
      <c r="K14" s="335"/>
      <c r="L14" s="115" t="s">
        <v>150</v>
      </c>
      <c r="M14" s="335"/>
      <c r="N14" s="336"/>
      <c r="O14" s="335"/>
      <c r="P14" s="115" t="s">
        <v>150</v>
      </c>
      <c r="Q14" s="335"/>
      <c r="R14" s="336"/>
      <c r="S14" s="335"/>
      <c r="T14" s="115" t="s">
        <v>150</v>
      </c>
      <c r="U14" s="335"/>
      <c r="V14" s="336"/>
      <c r="W14" s="335"/>
      <c r="X14" s="115" t="s">
        <v>150</v>
      </c>
      <c r="Y14" s="335"/>
    </row>
    <row r="15" spans="1:25" x14ac:dyDescent="0.25">
      <c r="A15" s="115">
        <v>1</v>
      </c>
      <c r="B15" s="115">
        <v>2</v>
      </c>
      <c r="C15" s="115">
        <v>3</v>
      </c>
      <c r="D15" s="115">
        <v>4</v>
      </c>
      <c r="E15" s="115">
        <v>5</v>
      </c>
      <c r="F15" s="116">
        <v>6</v>
      </c>
      <c r="G15" s="116">
        <v>7</v>
      </c>
      <c r="H15" s="116">
        <v>8</v>
      </c>
      <c r="I15" s="115">
        <v>9</v>
      </c>
      <c r="J15" s="116">
        <v>10</v>
      </c>
      <c r="K15" s="115">
        <v>11</v>
      </c>
      <c r="L15" s="115">
        <v>12</v>
      </c>
      <c r="M15" s="115">
        <v>13</v>
      </c>
      <c r="N15" s="116">
        <v>14</v>
      </c>
      <c r="O15" s="115">
        <v>15</v>
      </c>
      <c r="P15" s="115">
        <v>16</v>
      </c>
      <c r="Q15" s="115">
        <v>17</v>
      </c>
      <c r="R15" s="116">
        <v>10</v>
      </c>
      <c r="S15" s="115">
        <v>11</v>
      </c>
      <c r="T15" s="115">
        <v>12</v>
      </c>
      <c r="U15" s="115">
        <v>13</v>
      </c>
      <c r="V15" s="116">
        <v>14</v>
      </c>
      <c r="W15" s="115">
        <v>15</v>
      </c>
      <c r="X15" s="115">
        <v>16</v>
      </c>
      <c r="Y15" s="115">
        <v>17</v>
      </c>
    </row>
    <row r="16" spans="1:25" s="121" customFormat="1" ht="56.25" customHeight="1" x14ac:dyDescent="0.2">
      <c r="A16" s="117">
        <v>1</v>
      </c>
      <c r="B16" s="118" t="s">
        <v>39</v>
      </c>
      <c r="C16" s="119"/>
      <c r="D16" s="119">
        <v>2</v>
      </c>
      <c r="E16" s="119"/>
      <c r="F16" s="119">
        <v>17</v>
      </c>
      <c r="G16" s="119"/>
      <c r="H16" s="145">
        <f>Лист1!E22</f>
        <v>533.20000000000005</v>
      </c>
      <c r="I16" s="119"/>
      <c r="J16" s="145">
        <f>K16+M16</f>
        <v>36034.856029999995</v>
      </c>
      <c r="K16" s="145">
        <f>Лист1!F77/1000</f>
        <v>17195.213099999997</v>
      </c>
      <c r="L16" s="120"/>
      <c r="M16" s="145">
        <f>Лист2!C37/1000</f>
        <v>18839.642929999998</v>
      </c>
      <c r="N16" s="145">
        <f>O16+Q16</f>
        <v>28849.49381</v>
      </c>
      <c r="O16" s="145">
        <f>K16</f>
        <v>17195.213099999997</v>
      </c>
      <c r="P16" s="120"/>
      <c r="Q16" s="145">
        <f>Лист2!C40/1000</f>
        <v>11654.280710000001</v>
      </c>
      <c r="R16" s="145">
        <f>S16+U16</f>
        <v>14435.836569999999</v>
      </c>
      <c r="S16" s="145">
        <f>Лист1!G78/1000</f>
        <v>2081.3319199999983</v>
      </c>
      <c r="T16" s="120"/>
      <c r="U16" s="145">
        <f>Лист2!D38/1000</f>
        <v>12354.504650000001</v>
      </c>
      <c r="V16" s="145">
        <f>W16+Y16</f>
        <v>12146.07697</v>
      </c>
      <c r="W16" s="145">
        <f>S16</f>
        <v>2081.3319199999983</v>
      </c>
      <c r="X16" s="119"/>
      <c r="Y16" s="145">
        <f>Лист2!D41/1000</f>
        <v>10064.745050000001</v>
      </c>
    </row>
    <row r="17" spans="1:22" s="128" customFormat="1" ht="12.75" x14ac:dyDescent="0.2">
      <c r="A17" s="122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125"/>
      <c r="P17" s="125"/>
      <c r="Q17" s="125"/>
      <c r="R17" s="125"/>
      <c r="S17" s="125"/>
      <c r="T17" s="126"/>
      <c r="U17" s="127"/>
      <c r="V17" s="127"/>
    </row>
    <row r="18" spans="1:22" s="129" customFormat="1" x14ac:dyDescent="0.25">
      <c r="B18" s="130"/>
      <c r="C18" s="131"/>
      <c r="D18" s="131"/>
      <c r="E18" s="131"/>
      <c r="F18" s="131"/>
      <c r="G18" s="131"/>
      <c r="H18" s="131"/>
      <c r="I18" s="131"/>
      <c r="J18" s="132"/>
      <c r="K18" s="133"/>
      <c r="L18" s="134"/>
      <c r="M18" s="133"/>
      <c r="N18" s="133"/>
      <c r="O18" s="133"/>
      <c r="P18" s="133"/>
      <c r="Q18" s="133"/>
      <c r="R18" s="135"/>
      <c r="S18" s="135"/>
      <c r="T18" s="131"/>
    </row>
    <row r="19" spans="1:22" s="129" customFormat="1" x14ac:dyDescent="0.25">
      <c r="B19" s="130"/>
      <c r="C19" s="131"/>
      <c r="D19" s="131"/>
      <c r="E19" s="131"/>
      <c r="F19" s="131"/>
      <c r="G19" s="131"/>
      <c r="H19" s="131"/>
      <c r="I19" s="131"/>
      <c r="J19" s="132"/>
      <c r="K19" s="134"/>
      <c r="L19" s="134"/>
      <c r="M19" s="134"/>
      <c r="N19" s="133"/>
      <c r="O19" s="134"/>
      <c r="P19" s="134"/>
      <c r="Q19" s="134"/>
      <c r="R19" s="135"/>
      <c r="S19" s="135"/>
      <c r="T19" s="131"/>
    </row>
    <row r="20" spans="1:22" s="129" customFormat="1" x14ac:dyDescent="0.25">
      <c r="B20" s="130"/>
      <c r="C20" s="131"/>
      <c r="D20" s="131"/>
      <c r="E20" s="131"/>
      <c r="F20" s="131"/>
      <c r="G20" s="131"/>
      <c r="H20" s="131"/>
      <c r="I20" s="131"/>
      <c r="J20" s="132"/>
      <c r="K20" s="134"/>
      <c r="L20" s="134"/>
      <c r="M20" s="134"/>
      <c r="N20" s="133"/>
      <c r="O20" s="134"/>
      <c r="P20" s="134"/>
      <c r="Q20" s="134"/>
      <c r="R20" s="135"/>
      <c r="S20" s="135"/>
      <c r="T20" s="131"/>
    </row>
    <row r="21" spans="1:22" s="129" customFormat="1" x14ac:dyDescent="0.25">
      <c r="B21" s="130"/>
      <c r="J21" s="132"/>
      <c r="K21" s="134"/>
      <c r="L21" s="134"/>
      <c r="M21" s="134"/>
      <c r="N21" s="133"/>
      <c r="O21" s="134"/>
      <c r="P21" s="134"/>
      <c r="Q21" s="134"/>
      <c r="R21" s="113"/>
      <c r="S21" s="113"/>
    </row>
    <row r="22" spans="1:22" s="129" customFormat="1" x14ac:dyDescent="0.25">
      <c r="B22" s="130"/>
      <c r="J22" s="113"/>
      <c r="K22" s="134"/>
      <c r="L22" s="134"/>
      <c r="M22" s="134"/>
      <c r="N22" s="134"/>
      <c r="O22" s="134"/>
      <c r="P22" s="134"/>
      <c r="Q22" s="134"/>
      <c r="R22" s="113"/>
      <c r="S22" s="113"/>
    </row>
    <row r="23" spans="1:22" s="129" customFormat="1" x14ac:dyDescent="0.25">
      <c r="B23" s="130"/>
      <c r="J23" s="113"/>
      <c r="K23" s="134"/>
      <c r="L23" s="134"/>
      <c r="M23" s="134"/>
      <c r="N23" s="134"/>
      <c r="O23" s="134"/>
      <c r="P23" s="134"/>
      <c r="Q23" s="134"/>
      <c r="R23" s="113"/>
      <c r="S23" s="113"/>
    </row>
    <row r="24" spans="1:22" s="129" customFormat="1" x14ac:dyDescent="0.25">
      <c r="B24" s="130"/>
      <c r="J24" s="113"/>
      <c r="K24" s="134"/>
      <c r="L24" s="134"/>
      <c r="M24" s="134"/>
      <c r="N24" s="134"/>
      <c r="O24" s="134"/>
      <c r="P24" s="134"/>
      <c r="Q24" s="134"/>
      <c r="R24" s="113"/>
      <c r="S24" s="113"/>
    </row>
    <row r="25" spans="1:22" s="129" customFormat="1" x14ac:dyDescent="0.25">
      <c r="B25" s="130"/>
      <c r="J25" s="113"/>
      <c r="K25" s="134"/>
      <c r="L25" s="134"/>
      <c r="M25" s="134"/>
      <c r="N25" s="134"/>
      <c r="O25" s="134"/>
      <c r="P25" s="134"/>
      <c r="Q25" s="134"/>
      <c r="R25" s="113"/>
      <c r="S25" s="113"/>
    </row>
    <row r="26" spans="1:22" x14ac:dyDescent="0.25">
      <c r="B26" s="130"/>
      <c r="J26" s="113"/>
      <c r="K26" s="134"/>
      <c r="L26" s="134"/>
      <c r="M26" s="134"/>
      <c r="N26" s="134"/>
      <c r="O26" s="134"/>
      <c r="P26" s="134"/>
      <c r="Q26" s="134"/>
    </row>
    <row r="27" spans="1:22" x14ac:dyDescent="0.25">
      <c r="B27" s="130"/>
      <c r="J27" s="113"/>
      <c r="K27" s="134"/>
      <c r="L27" s="134"/>
      <c r="M27" s="134"/>
      <c r="N27" s="134"/>
      <c r="O27" s="134"/>
      <c r="P27" s="134"/>
      <c r="Q27" s="134"/>
    </row>
    <row r="28" spans="1:22" x14ac:dyDescent="0.25">
      <c r="B28" s="130"/>
      <c r="J28" s="113"/>
      <c r="K28" s="134"/>
      <c r="L28" s="134"/>
      <c r="M28" s="134"/>
      <c r="N28" s="134"/>
      <c r="O28" s="134"/>
      <c r="P28" s="134"/>
      <c r="Q28" s="134"/>
    </row>
    <row r="29" spans="1:22" x14ac:dyDescent="0.25">
      <c r="B29" s="130"/>
      <c r="J29" s="113"/>
      <c r="K29" s="134"/>
      <c r="L29" s="134"/>
      <c r="M29" s="134"/>
      <c r="N29" s="134"/>
      <c r="O29" s="134"/>
      <c r="P29" s="134"/>
      <c r="Q29" s="134"/>
    </row>
    <row r="30" spans="1:22" x14ac:dyDescent="0.25">
      <c r="B30" s="130"/>
      <c r="J30" s="113"/>
      <c r="K30" s="134"/>
      <c r="L30" s="134"/>
      <c r="M30" s="134"/>
      <c r="N30" s="134"/>
      <c r="O30" s="134"/>
      <c r="P30" s="134"/>
      <c r="Q30" s="134"/>
    </row>
    <row r="31" spans="1:22" x14ac:dyDescent="0.25">
      <c r="B31" s="130"/>
      <c r="J31" s="113"/>
      <c r="K31" s="134"/>
      <c r="L31" s="134"/>
      <c r="M31" s="134"/>
      <c r="N31" s="134"/>
      <c r="O31" s="134"/>
      <c r="P31" s="134"/>
      <c r="Q31" s="134"/>
    </row>
    <row r="32" spans="1:22" x14ac:dyDescent="0.25">
      <c r="B32" s="130"/>
      <c r="J32" s="113"/>
      <c r="K32" s="134"/>
      <c r="L32" s="134"/>
      <c r="M32" s="134"/>
      <c r="N32" s="134"/>
      <c r="O32" s="134"/>
      <c r="P32" s="134"/>
      <c r="Q32" s="134"/>
    </row>
    <row r="33" spans="1:19" x14ac:dyDescent="0.25">
      <c r="B33" s="130"/>
      <c r="J33" s="113"/>
      <c r="K33" s="134"/>
      <c r="L33" s="134"/>
      <c r="M33" s="134"/>
      <c r="N33" s="134"/>
      <c r="O33" s="134"/>
      <c r="P33" s="134"/>
      <c r="Q33" s="134"/>
    </row>
    <row r="34" spans="1:19" x14ac:dyDescent="0.25">
      <c r="B34" s="130"/>
      <c r="J34" s="113"/>
      <c r="K34" s="134"/>
      <c r="L34" s="134"/>
      <c r="M34" s="134"/>
      <c r="N34" s="134"/>
      <c r="O34" s="134"/>
      <c r="P34" s="134"/>
      <c r="Q34" s="134"/>
    </row>
    <row r="35" spans="1:19" x14ac:dyDescent="0.25">
      <c r="B35" s="130"/>
      <c r="J35" s="113"/>
      <c r="K35" s="134"/>
      <c r="L35" s="134"/>
      <c r="M35" s="134"/>
      <c r="N35" s="134"/>
      <c r="O35" s="134"/>
      <c r="P35" s="134"/>
      <c r="Q35" s="134"/>
    </row>
    <row r="36" spans="1:19" x14ac:dyDescent="0.25">
      <c r="B36" s="130"/>
      <c r="J36" s="113"/>
      <c r="K36" s="134"/>
      <c r="L36" s="134"/>
      <c r="M36" s="134"/>
      <c r="N36" s="134"/>
      <c r="O36" s="134"/>
      <c r="P36" s="134"/>
      <c r="Q36" s="134"/>
    </row>
    <row r="37" spans="1:19" x14ac:dyDescent="0.25">
      <c r="B37" s="130"/>
      <c r="J37" s="113"/>
      <c r="K37" s="134"/>
      <c r="L37" s="134"/>
      <c r="M37" s="134"/>
      <c r="N37" s="134"/>
      <c r="O37" s="134"/>
      <c r="P37" s="134"/>
      <c r="Q37" s="134"/>
    </row>
    <row r="38" spans="1:19" x14ac:dyDescent="0.25">
      <c r="B38" s="130"/>
      <c r="J38" s="113"/>
      <c r="K38" s="134"/>
      <c r="L38" s="134"/>
      <c r="M38" s="134"/>
      <c r="N38" s="134"/>
      <c r="O38" s="134"/>
      <c r="P38" s="134"/>
      <c r="Q38" s="134"/>
    </row>
    <row r="39" spans="1:19" x14ac:dyDescent="0.25">
      <c r="B39" s="130"/>
      <c r="J39" s="113"/>
      <c r="K39" s="134"/>
      <c r="L39" s="134"/>
      <c r="M39" s="134"/>
      <c r="N39" s="134"/>
      <c r="O39" s="134"/>
      <c r="P39" s="134"/>
      <c r="Q39" s="134"/>
    </row>
    <row r="40" spans="1:19" x14ac:dyDescent="0.25">
      <c r="B40" s="130"/>
      <c r="J40" s="113"/>
      <c r="K40" s="134"/>
      <c r="L40" s="134"/>
      <c r="M40" s="134"/>
      <c r="N40" s="134"/>
      <c r="O40" s="134"/>
      <c r="P40" s="134"/>
      <c r="Q40" s="134"/>
    </row>
    <row r="41" spans="1:19" x14ac:dyDescent="0.25">
      <c r="B41" s="130"/>
      <c r="J41" s="113"/>
      <c r="K41" s="134"/>
      <c r="L41" s="134"/>
      <c r="M41" s="134"/>
      <c r="N41" s="134"/>
      <c r="O41" s="134"/>
      <c r="P41" s="134"/>
      <c r="Q41" s="134"/>
    </row>
    <row r="42" spans="1:19" x14ac:dyDescent="0.25">
      <c r="A42" s="1"/>
      <c r="B42" s="136"/>
      <c r="C42" s="1"/>
      <c r="D42" s="1"/>
      <c r="E42" s="1"/>
      <c r="F42" s="1"/>
      <c r="G42" s="1"/>
      <c r="H42" s="1"/>
      <c r="I42" s="1"/>
      <c r="J42" s="137"/>
      <c r="K42" s="137"/>
      <c r="L42" s="137"/>
      <c r="M42" s="137"/>
      <c r="N42" s="137"/>
      <c r="O42" s="137"/>
      <c r="P42" s="137"/>
      <c r="Q42" s="137"/>
      <c r="R42" s="138"/>
      <c r="S42" s="138"/>
    </row>
    <row r="43" spans="1:19" x14ac:dyDescent="0.25">
      <c r="J43" s="113"/>
      <c r="K43" s="113"/>
      <c r="L43" s="113"/>
      <c r="M43" s="113"/>
      <c r="N43" s="113"/>
      <c r="O43" s="113"/>
      <c r="P43" s="113"/>
    </row>
    <row r="44" spans="1:19" x14ac:dyDescent="0.25">
      <c r="J44" s="113"/>
      <c r="K44" s="113"/>
      <c r="L44" s="113"/>
      <c r="M44" s="113"/>
      <c r="N44" s="113"/>
      <c r="O44" s="113"/>
      <c r="P44" s="113"/>
    </row>
  </sheetData>
  <mergeCells count="40">
    <mergeCell ref="A4:Y4"/>
    <mergeCell ref="A5:Y5"/>
    <mergeCell ref="A6:Y6"/>
    <mergeCell ref="A8:A14"/>
    <mergeCell ref="B8:B14"/>
    <mergeCell ref="C8:E10"/>
    <mergeCell ref="F8:I9"/>
    <mergeCell ref="J8:Q8"/>
    <mergeCell ref="R8:Y8"/>
    <mergeCell ref="J9:Q9"/>
    <mergeCell ref="H11:H14"/>
    <mergeCell ref="R9:Y9"/>
    <mergeCell ref="F10:G10"/>
    <mergeCell ref="H10:I10"/>
    <mergeCell ref="J10:M10"/>
    <mergeCell ref="N10:Q10"/>
    <mergeCell ref="R10:U10"/>
    <mergeCell ref="V10:Y10"/>
    <mergeCell ref="C11:C14"/>
    <mergeCell ref="D11:D14"/>
    <mergeCell ref="E11:E14"/>
    <mergeCell ref="F11:F14"/>
    <mergeCell ref="G11:G14"/>
    <mergeCell ref="I11:I14"/>
    <mergeCell ref="J11:J14"/>
    <mergeCell ref="K11:L12"/>
    <mergeCell ref="M11:M14"/>
    <mergeCell ref="N11:N14"/>
    <mergeCell ref="Y11:Y14"/>
    <mergeCell ref="K13:K14"/>
    <mergeCell ref="O13:O14"/>
    <mergeCell ref="S13:S14"/>
    <mergeCell ref="O11:P12"/>
    <mergeCell ref="W13:W14"/>
    <mergeCell ref="Q11:Q14"/>
    <mergeCell ref="R11:R14"/>
    <mergeCell ref="S11:T12"/>
    <mergeCell ref="U11:U14"/>
    <mergeCell ref="V11:V14"/>
    <mergeCell ref="W11:X1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11"/>
  <sheetViews>
    <sheetView workbookViewId="0">
      <selection activeCell="C3" sqref="C3:F4"/>
    </sheetView>
  </sheetViews>
  <sheetFormatPr defaultRowHeight="12.75" x14ac:dyDescent="0.25"/>
  <cols>
    <col min="1" max="1" width="6.5703125" style="207" customWidth="1"/>
    <col min="2" max="2" width="40.85546875" style="207" customWidth="1"/>
    <col min="3" max="3" width="11.28515625" style="207" customWidth="1"/>
    <col min="4" max="4" width="14.28515625" style="207" customWidth="1"/>
    <col min="5" max="5" width="11.28515625" style="207" customWidth="1"/>
    <col min="6" max="6" width="10.85546875" style="207" customWidth="1"/>
    <col min="7" max="7" width="11" style="207" customWidth="1"/>
    <col min="8" max="9" width="13.140625" style="207" customWidth="1"/>
    <col min="10" max="10" width="16.140625" style="207" customWidth="1"/>
    <col min="11" max="11" width="11.28515625" style="207" customWidth="1"/>
    <col min="12" max="14" width="13.28515625" style="207" customWidth="1"/>
    <col min="15" max="15" width="12" style="237" customWidth="1"/>
    <col min="16" max="18" width="11.85546875" style="237" customWidth="1"/>
    <col min="19" max="19" width="9.140625" style="237" customWidth="1"/>
    <col min="20" max="22" width="13.28515625" style="237" customWidth="1"/>
    <col min="23" max="23" width="10.42578125" style="207" customWidth="1"/>
    <col min="24" max="24" width="11.5703125" style="207" customWidth="1"/>
    <col min="25" max="25" width="12.140625" style="210" bestFit="1" customWidth="1"/>
    <col min="26" max="26" width="13.42578125" style="210" customWidth="1"/>
    <col min="27" max="256" width="9.140625" style="211"/>
    <col min="257" max="257" width="6.5703125" style="211" customWidth="1"/>
    <col min="258" max="258" width="40.85546875" style="211" customWidth="1"/>
    <col min="259" max="259" width="11.28515625" style="211" customWidth="1"/>
    <col min="260" max="260" width="14.28515625" style="211" customWidth="1"/>
    <col min="261" max="261" width="11.28515625" style="211" customWidth="1"/>
    <col min="262" max="262" width="10.85546875" style="211" customWidth="1"/>
    <col min="263" max="263" width="11" style="211" customWidth="1"/>
    <col min="264" max="265" width="13.140625" style="211" customWidth="1"/>
    <col min="266" max="266" width="16.140625" style="211" customWidth="1"/>
    <col min="267" max="267" width="11.28515625" style="211" customWidth="1"/>
    <col min="268" max="270" width="13.28515625" style="211" customWidth="1"/>
    <col min="271" max="271" width="12" style="211" customWidth="1"/>
    <col min="272" max="274" width="11.85546875" style="211" customWidth="1"/>
    <col min="275" max="275" width="9.140625" style="211" customWidth="1"/>
    <col min="276" max="278" width="13.28515625" style="211" customWidth="1"/>
    <col min="279" max="279" width="10.42578125" style="211" customWidth="1"/>
    <col min="280" max="280" width="11.5703125" style="211" customWidth="1"/>
    <col min="281" max="281" width="12.140625" style="211" bestFit="1" customWidth="1"/>
    <col min="282" max="282" width="13.42578125" style="211" customWidth="1"/>
    <col min="283" max="512" width="9.140625" style="211"/>
    <col min="513" max="513" width="6.5703125" style="211" customWidth="1"/>
    <col min="514" max="514" width="40.85546875" style="211" customWidth="1"/>
    <col min="515" max="515" width="11.28515625" style="211" customWidth="1"/>
    <col min="516" max="516" width="14.28515625" style="211" customWidth="1"/>
    <col min="517" max="517" width="11.28515625" style="211" customWidth="1"/>
    <col min="518" max="518" width="10.85546875" style="211" customWidth="1"/>
    <col min="519" max="519" width="11" style="211" customWidth="1"/>
    <col min="520" max="521" width="13.140625" style="211" customWidth="1"/>
    <col min="522" max="522" width="16.140625" style="211" customWidth="1"/>
    <col min="523" max="523" width="11.28515625" style="211" customWidth="1"/>
    <col min="524" max="526" width="13.28515625" style="211" customWidth="1"/>
    <col min="527" max="527" width="12" style="211" customWidth="1"/>
    <col min="528" max="530" width="11.85546875" style="211" customWidth="1"/>
    <col min="531" max="531" width="9.140625" style="211" customWidth="1"/>
    <col min="532" max="534" width="13.28515625" style="211" customWidth="1"/>
    <col min="535" max="535" width="10.42578125" style="211" customWidth="1"/>
    <col min="536" max="536" width="11.5703125" style="211" customWidth="1"/>
    <col min="537" max="537" width="12.140625" style="211" bestFit="1" customWidth="1"/>
    <col min="538" max="538" width="13.42578125" style="211" customWidth="1"/>
    <col min="539" max="768" width="9.140625" style="211"/>
    <col min="769" max="769" width="6.5703125" style="211" customWidth="1"/>
    <col min="770" max="770" width="40.85546875" style="211" customWidth="1"/>
    <col min="771" max="771" width="11.28515625" style="211" customWidth="1"/>
    <col min="772" max="772" width="14.28515625" style="211" customWidth="1"/>
    <col min="773" max="773" width="11.28515625" style="211" customWidth="1"/>
    <col min="774" max="774" width="10.85546875" style="211" customWidth="1"/>
    <col min="775" max="775" width="11" style="211" customWidth="1"/>
    <col min="776" max="777" width="13.140625" style="211" customWidth="1"/>
    <col min="778" max="778" width="16.140625" style="211" customWidth="1"/>
    <col min="779" max="779" width="11.28515625" style="211" customWidth="1"/>
    <col min="780" max="782" width="13.28515625" style="211" customWidth="1"/>
    <col min="783" max="783" width="12" style="211" customWidth="1"/>
    <col min="784" max="786" width="11.85546875" style="211" customWidth="1"/>
    <col min="787" max="787" width="9.140625" style="211" customWidth="1"/>
    <col min="788" max="790" width="13.28515625" style="211" customWidth="1"/>
    <col min="791" max="791" width="10.42578125" style="211" customWidth="1"/>
    <col min="792" max="792" width="11.5703125" style="211" customWidth="1"/>
    <col min="793" max="793" width="12.140625" style="211" bestFit="1" customWidth="1"/>
    <col min="794" max="794" width="13.42578125" style="211" customWidth="1"/>
    <col min="795" max="1024" width="9.140625" style="211"/>
    <col min="1025" max="1025" width="6.5703125" style="211" customWidth="1"/>
    <col min="1026" max="1026" width="40.85546875" style="211" customWidth="1"/>
    <col min="1027" max="1027" width="11.28515625" style="211" customWidth="1"/>
    <col min="1028" max="1028" width="14.28515625" style="211" customWidth="1"/>
    <col min="1029" max="1029" width="11.28515625" style="211" customWidth="1"/>
    <col min="1030" max="1030" width="10.85546875" style="211" customWidth="1"/>
    <col min="1031" max="1031" width="11" style="211" customWidth="1"/>
    <col min="1032" max="1033" width="13.140625" style="211" customWidth="1"/>
    <col min="1034" max="1034" width="16.140625" style="211" customWidth="1"/>
    <col min="1035" max="1035" width="11.28515625" style="211" customWidth="1"/>
    <col min="1036" max="1038" width="13.28515625" style="211" customWidth="1"/>
    <col min="1039" max="1039" width="12" style="211" customWidth="1"/>
    <col min="1040" max="1042" width="11.85546875" style="211" customWidth="1"/>
    <col min="1043" max="1043" width="9.140625" style="211" customWidth="1"/>
    <col min="1044" max="1046" width="13.28515625" style="211" customWidth="1"/>
    <col min="1047" max="1047" width="10.42578125" style="211" customWidth="1"/>
    <col min="1048" max="1048" width="11.5703125" style="211" customWidth="1"/>
    <col min="1049" max="1049" width="12.140625" style="211" bestFit="1" customWidth="1"/>
    <col min="1050" max="1050" width="13.42578125" style="211" customWidth="1"/>
    <col min="1051" max="1280" width="9.140625" style="211"/>
    <col min="1281" max="1281" width="6.5703125" style="211" customWidth="1"/>
    <col min="1282" max="1282" width="40.85546875" style="211" customWidth="1"/>
    <col min="1283" max="1283" width="11.28515625" style="211" customWidth="1"/>
    <col min="1284" max="1284" width="14.28515625" style="211" customWidth="1"/>
    <col min="1285" max="1285" width="11.28515625" style="211" customWidth="1"/>
    <col min="1286" max="1286" width="10.85546875" style="211" customWidth="1"/>
    <col min="1287" max="1287" width="11" style="211" customWidth="1"/>
    <col min="1288" max="1289" width="13.140625" style="211" customWidth="1"/>
    <col min="1290" max="1290" width="16.140625" style="211" customWidth="1"/>
    <col min="1291" max="1291" width="11.28515625" style="211" customWidth="1"/>
    <col min="1292" max="1294" width="13.28515625" style="211" customWidth="1"/>
    <col min="1295" max="1295" width="12" style="211" customWidth="1"/>
    <col min="1296" max="1298" width="11.85546875" style="211" customWidth="1"/>
    <col min="1299" max="1299" width="9.140625" style="211" customWidth="1"/>
    <col min="1300" max="1302" width="13.28515625" style="211" customWidth="1"/>
    <col min="1303" max="1303" width="10.42578125" style="211" customWidth="1"/>
    <col min="1304" max="1304" width="11.5703125" style="211" customWidth="1"/>
    <col min="1305" max="1305" width="12.140625" style="211" bestFit="1" customWidth="1"/>
    <col min="1306" max="1306" width="13.42578125" style="211" customWidth="1"/>
    <col min="1307" max="1536" width="9.140625" style="211"/>
    <col min="1537" max="1537" width="6.5703125" style="211" customWidth="1"/>
    <col min="1538" max="1538" width="40.85546875" style="211" customWidth="1"/>
    <col min="1539" max="1539" width="11.28515625" style="211" customWidth="1"/>
    <col min="1540" max="1540" width="14.28515625" style="211" customWidth="1"/>
    <col min="1541" max="1541" width="11.28515625" style="211" customWidth="1"/>
    <col min="1542" max="1542" width="10.85546875" style="211" customWidth="1"/>
    <col min="1543" max="1543" width="11" style="211" customWidth="1"/>
    <col min="1544" max="1545" width="13.140625" style="211" customWidth="1"/>
    <col min="1546" max="1546" width="16.140625" style="211" customWidth="1"/>
    <col min="1547" max="1547" width="11.28515625" style="211" customWidth="1"/>
    <col min="1548" max="1550" width="13.28515625" style="211" customWidth="1"/>
    <col min="1551" max="1551" width="12" style="211" customWidth="1"/>
    <col min="1552" max="1554" width="11.85546875" style="211" customWidth="1"/>
    <col min="1555" max="1555" width="9.140625" style="211" customWidth="1"/>
    <col min="1556" max="1558" width="13.28515625" style="211" customWidth="1"/>
    <col min="1559" max="1559" width="10.42578125" style="211" customWidth="1"/>
    <col min="1560" max="1560" width="11.5703125" style="211" customWidth="1"/>
    <col min="1561" max="1561" width="12.140625" style="211" bestFit="1" customWidth="1"/>
    <col min="1562" max="1562" width="13.42578125" style="211" customWidth="1"/>
    <col min="1563" max="1792" width="9.140625" style="211"/>
    <col min="1793" max="1793" width="6.5703125" style="211" customWidth="1"/>
    <col min="1794" max="1794" width="40.85546875" style="211" customWidth="1"/>
    <col min="1795" max="1795" width="11.28515625" style="211" customWidth="1"/>
    <col min="1796" max="1796" width="14.28515625" style="211" customWidth="1"/>
    <col min="1797" max="1797" width="11.28515625" style="211" customWidth="1"/>
    <col min="1798" max="1798" width="10.85546875" style="211" customWidth="1"/>
    <col min="1799" max="1799" width="11" style="211" customWidth="1"/>
    <col min="1800" max="1801" width="13.140625" style="211" customWidth="1"/>
    <col min="1802" max="1802" width="16.140625" style="211" customWidth="1"/>
    <col min="1803" max="1803" width="11.28515625" style="211" customWidth="1"/>
    <col min="1804" max="1806" width="13.28515625" style="211" customWidth="1"/>
    <col min="1807" max="1807" width="12" style="211" customWidth="1"/>
    <col min="1808" max="1810" width="11.85546875" style="211" customWidth="1"/>
    <col min="1811" max="1811" width="9.140625" style="211" customWidth="1"/>
    <col min="1812" max="1814" width="13.28515625" style="211" customWidth="1"/>
    <col min="1815" max="1815" width="10.42578125" style="211" customWidth="1"/>
    <col min="1816" max="1816" width="11.5703125" style="211" customWidth="1"/>
    <col min="1817" max="1817" width="12.140625" style="211" bestFit="1" customWidth="1"/>
    <col min="1818" max="1818" width="13.42578125" style="211" customWidth="1"/>
    <col min="1819" max="2048" width="9.140625" style="211"/>
    <col min="2049" max="2049" width="6.5703125" style="211" customWidth="1"/>
    <col min="2050" max="2050" width="40.85546875" style="211" customWidth="1"/>
    <col min="2051" max="2051" width="11.28515625" style="211" customWidth="1"/>
    <col min="2052" max="2052" width="14.28515625" style="211" customWidth="1"/>
    <col min="2053" max="2053" width="11.28515625" style="211" customWidth="1"/>
    <col min="2054" max="2054" width="10.85546875" style="211" customWidth="1"/>
    <col min="2055" max="2055" width="11" style="211" customWidth="1"/>
    <col min="2056" max="2057" width="13.140625" style="211" customWidth="1"/>
    <col min="2058" max="2058" width="16.140625" style="211" customWidth="1"/>
    <col min="2059" max="2059" width="11.28515625" style="211" customWidth="1"/>
    <col min="2060" max="2062" width="13.28515625" style="211" customWidth="1"/>
    <col min="2063" max="2063" width="12" style="211" customWidth="1"/>
    <col min="2064" max="2066" width="11.85546875" style="211" customWidth="1"/>
    <col min="2067" max="2067" width="9.140625" style="211" customWidth="1"/>
    <col min="2068" max="2070" width="13.28515625" style="211" customWidth="1"/>
    <col min="2071" max="2071" width="10.42578125" style="211" customWidth="1"/>
    <col min="2072" max="2072" width="11.5703125" style="211" customWidth="1"/>
    <col min="2073" max="2073" width="12.140625" style="211" bestFit="1" customWidth="1"/>
    <col min="2074" max="2074" width="13.42578125" style="211" customWidth="1"/>
    <col min="2075" max="2304" width="9.140625" style="211"/>
    <col min="2305" max="2305" width="6.5703125" style="211" customWidth="1"/>
    <col min="2306" max="2306" width="40.85546875" style="211" customWidth="1"/>
    <col min="2307" max="2307" width="11.28515625" style="211" customWidth="1"/>
    <col min="2308" max="2308" width="14.28515625" style="211" customWidth="1"/>
    <col min="2309" max="2309" width="11.28515625" style="211" customWidth="1"/>
    <col min="2310" max="2310" width="10.85546875" style="211" customWidth="1"/>
    <col min="2311" max="2311" width="11" style="211" customWidth="1"/>
    <col min="2312" max="2313" width="13.140625" style="211" customWidth="1"/>
    <col min="2314" max="2314" width="16.140625" style="211" customWidth="1"/>
    <col min="2315" max="2315" width="11.28515625" style="211" customWidth="1"/>
    <col min="2316" max="2318" width="13.28515625" style="211" customWidth="1"/>
    <col min="2319" max="2319" width="12" style="211" customWidth="1"/>
    <col min="2320" max="2322" width="11.85546875" style="211" customWidth="1"/>
    <col min="2323" max="2323" width="9.140625" style="211" customWidth="1"/>
    <col min="2324" max="2326" width="13.28515625" style="211" customWidth="1"/>
    <col min="2327" max="2327" width="10.42578125" style="211" customWidth="1"/>
    <col min="2328" max="2328" width="11.5703125" style="211" customWidth="1"/>
    <col min="2329" max="2329" width="12.140625" style="211" bestFit="1" customWidth="1"/>
    <col min="2330" max="2330" width="13.42578125" style="211" customWidth="1"/>
    <col min="2331" max="2560" width="9.140625" style="211"/>
    <col min="2561" max="2561" width="6.5703125" style="211" customWidth="1"/>
    <col min="2562" max="2562" width="40.85546875" style="211" customWidth="1"/>
    <col min="2563" max="2563" width="11.28515625" style="211" customWidth="1"/>
    <col min="2564" max="2564" width="14.28515625" style="211" customWidth="1"/>
    <col min="2565" max="2565" width="11.28515625" style="211" customWidth="1"/>
    <col min="2566" max="2566" width="10.85546875" style="211" customWidth="1"/>
    <col min="2567" max="2567" width="11" style="211" customWidth="1"/>
    <col min="2568" max="2569" width="13.140625" style="211" customWidth="1"/>
    <col min="2570" max="2570" width="16.140625" style="211" customWidth="1"/>
    <col min="2571" max="2571" width="11.28515625" style="211" customWidth="1"/>
    <col min="2572" max="2574" width="13.28515625" style="211" customWidth="1"/>
    <col min="2575" max="2575" width="12" style="211" customWidth="1"/>
    <col min="2576" max="2578" width="11.85546875" style="211" customWidth="1"/>
    <col min="2579" max="2579" width="9.140625" style="211" customWidth="1"/>
    <col min="2580" max="2582" width="13.28515625" style="211" customWidth="1"/>
    <col min="2583" max="2583" width="10.42578125" style="211" customWidth="1"/>
    <col min="2584" max="2584" width="11.5703125" style="211" customWidth="1"/>
    <col min="2585" max="2585" width="12.140625" style="211" bestFit="1" customWidth="1"/>
    <col min="2586" max="2586" width="13.42578125" style="211" customWidth="1"/>
    <col min="2587" max="2816" width="9.140625" style="211"/>
    <col min="2817" max="2817" width="6.5703125" style="211" customWidth="1"/>
    <col min="2818" max="2818" width="40.85546875" style="211" customWidth="1"/>
    <col min="2819" max="2819" width="11.28515625" style="211" customWidth="1"/>
    <col min="2820" max="2820" width="14.28515625" style="211" customWidth="1"/>
    <col min="2821" max="2821" width="11.28515625" style="211" customWidth="1"/>
    <col min="2822" max="2822" width="10.85546875" style="211" customWidth="1"/>
    <col min="2823" max="2823" width="11" style="211" customWidth="1"/>
    <col min="2824" max="2825" width="13.140625" style="211" customWidth="1"/>
    <col min="2826" max="2826" width="16.140625" style="211" customWidth="1"/>
    <col min="2827" max="2827" width="11.28515625" style="211" customWidth="1"/>
    <col min="2828" max="2830" width="13.28515625" style="211" customWidth="1"/>
    <col min="2831" max="2831" width="12" style="211" customWidth="1"/>
    <col min="2832" max="2834" width="11.85546875" style="211" customWidth="1"/>
    <col min="2835" max="2835" width="9.140625" style="211" customWidth="1"/>
    <col min="2836" max="2838" width="13.28515625" style="211" customWidth="1"/>
    <col min="2839" max="2839" width="10.42578125" style="211" customWidth="1"/>
    <col min="2840" max="2840" width="11.5703125" style="211" customWidth="1"/>
    <col min="2841" max="2841" width="12.140625" style="211" bestFit="1" customWidth="1"/>
    <col min="2842" max="2842" width="13.42578125" style="211" customWidth="1"/>
    <col min="2843" max="3072" width="9.140625" style="211"/>
    <col min="3073" max="3073" width="6.5703125" style="211" customWidth="1"/>
    <col min="3074" max="3074" width="40.85546875" style="211" customWidth="1"/>
    <col min="3075" max="3075" width="11.28515625" style="211" customWidth="1"/>
    <col min="3076" max="3076" width="14.28515625" style="211" customWidth="1"/>
    <col min="3077" max="3077" width="11.28515625" style="211" customWidth="1"/>
    <col min="3078" max="3078" width="10.85546875" style="211" customWidth="1"/>
    <col min="3079" max="3079" width="11" style="211" customWidth="1"/>
    <col min="3080" max="3081" width="13.140625" style="211" customWidth="1"/>
    <col min="3082" max="3082" width="16.140625" style="211" customWidth="1"/>
    <col min="3083" max="3083" width="11.28515625" style="211" customWidth="1"/>
    <col min="3084" max="3086" width="13.28515625" style="211" customWidth="1"/>
    <col min="3087" max="3087" width="12" style="211" customWidth="1"/>
    <col min="3088" max="3090" width="11.85546875" style="211" customWidth="1"/>
    <col min="3091" max="3091" width="9.140625" style="211" customWidth="1"/>
    <col min="3092" max="3094" width="13.28515625" style="211" customWidth="1"/>
    <col min="3095" max="3095" width="10.42578125" style="211" customWidth="1"/>
    <col min="3096" max="3096" width="11.5703125" style="211" customWidth="1"/>
    <col min="3097" max="3097" width="12.140625" style="211" bestFit="1" customWidth="1"/>
    <col min="3098" max="3098" width="13.42578125" style="211" customWidth="1"/>
    <col min="3099" max="3328" width="9.140625" style="211"/>
    <col min="3329" max="3329" width="6.5703125" style="211" customWidth="1"/>
    <col min="3330" max="3330" width="40.85546875" style="211" customWidth="1"/>
    <col min="3331" max="3331" width="11.28515625" style="211" customWidth="1"/>
    <col min="3332" max="3332" width="14.28515625" style="211" customWidth="1"/>
    <col min="3333" max="3333" width="11.28515625" style="211" customWidth="1"/>
    <col min="3334" max="3334" width="10.85546875" style="211" customWidth="1"/>
    <col min="3335" max="3335" width="11" style="211" customWidth="1"/>
    <col min="3336" max="3337" width="13.140625" style="211" customWidth="1"/>
    <col min="3338" max="3338" width="16.140625" style="211" customWidth="1"/>
    <col min="3339" max="3339" width="11.28515625" style="211" customWidth="1"/>
    <col min="3340" max="3342" width="13.28515625" style="211" customWidth="1"/>
    <col min="3343" max="3343" width="12" style="211" customWidth="1"/>
    <col min="3344" max="3346" width="11.85546875" style="211" customWidth="1"/>
    <col min="3347" max="3347" width="9.140625" style="211" customWidth="1"/>
    <col min="3348" max="3350" width="13.28515625" style="211" customWidth="1"/>
    <col min="3351" max="3351" width="10.42578125" style="211" customWidth="1"/>
    <col min="3352" max="3352" width="11.5703125" style="211" customWidth="1"/>
    <col min="3353" max="3353" width="12.140625" style="211" bestFit="1" customWidth="1"/>
    <col min="3354" max="3354" width="13.42578125" style="211" customWidth="1"/>
    <col min="3355" max="3584" width="9.140625" style="211"/>
    <col min="3585" max="3585" width="6.5703125" style="211" customWidth="1"/>
    <col min="3586" max="3586" width="40.85546875" style="211" customWidth="1"/>
    <col min="3587" max="3587" width="11.28515625" style="211" customWidth="1"/>
    <col min="3588" max="3588" width="14.28515625" style="211" customWidth="1"/>
    <col min="3589" max="3589" width="11.28515625" style="211" customWidth="1"/>
    <col min="3590" max="3590" width="10.85546875" style="211" customWidth="1"/>
    <col min="3591" max="3591" width="11" style="211" customWidth="1"/>
    <col min="3592" max="3593" width="13.140625" style="211" customWidth="1"/>
    <col min="3594" max="3594" width="16.140625" style="211" customWidth="1"/>
    <col min="3595" max="3595" width="11.28515625" style="211" customWidth="1"/>
    <col min="3596" max="3598" width="13.28515625" style="211" customWidth="1"/>
    <col min="3599" max="3599" width="12" style="211" customWidth="1"/>
    <col min="3600" max="3602" width="11.85546875" style="211" customWidth="1"/>
    <col min="3603" max="3603" width="9.140625" style="211" customWidth="1"/>
    <col min="3604" max="3606" width="13.28515625" style="211" customWidth="1"/>
    <col min="3607" max="3607" width="10.42578125" style="211" customWidth="1"/>
    <col min="3608" max="3608" width="11.5703125" style="211" customWidth="1"/>
    <col min="3609" max="3609" width="12.140625" style="211" bestFit="1" customWidth="1"/>
    <col min="3610" max="3610" width="13.42578125" style="211" customWidth="1"/>
    <col min="3611" max="3840" width="9.140625" style="211"/>
    <col min="3841" max="3841" width="6.5703125" style="211" customWidth="1"/>
    <col min="3842" max="3842" width="40.85546875" style="211" customWidth="1"/>
    <col min="3843" max="3843" width="11.28515625" style="211" customWidth="1"/>
    <col min="3844" max="3844" width="14.28515625" style="211" customWidth="1"/>
    <col min="3845" max="3845" width="11.28515625" style="211" customWidth="1"/>
    <col min="3846" max="3846" width="10.85546875" style="211" customWidth="1"/>
    <col min="3847" max="3847" width="11" style="211" customWidth="1"/>
    <col min="3848" max="3849" width="13.140625" style="211" customWidth="1"/>
    <col min="3850" max="3850" width="16.140625" style="211" customWidth="1"/>
    <col min="3851" max="3851" width="11.28515625" style="211" customWidth="1"/>
    <col min="3852" max="3854" width="13.28515625" style="211" customWidth="1"/>
    <col min="3855" max="3855" width="12" style="211" customWidth="1"/>
    <col min="3856" max="3858" width="11.85546875" style="211" customWidth="1"/>
    <col min="3859" max="3859" width="9.140625" style="211" customWidth="1"/>
    <col min="3860" max="3862" width="13.28515625" style="211" customWidth="1"/>
    <col min="3863" max="3863" width="10.42578125" style="211" customWidth="1"/>
    <col min="3864" max="3864" width="11.5703125" style="211" customWidth="1"/>
    <col min="3865" max="3865" width="12.140625" style="211" bestFit="1" customWidth="1"/>
    <col min="3866" max="3866" width="13.42578125" style="211" customWidth="1"/>
    <col min="3867" max="4096" width="9.140625" style="211"/>
    <col min="4097" max="4097" width="6.5703125" style="211" customWidth="1"/>
    <col min="4098" max="4098" width="40.85546875" style="211" customWidth="1"/>
    <col min="4099" max="4099" width="11.28515625" style="211" customWidth="1"/>
    <col min="4100" max="4100" width="14.28515625" style="211" customWidth="1"/>
    <col min="4101" max="4101" width="11.28515625" style="211" customWidth="1"/>
    <col min="4102" max="4102" width="10.85546875" style="211" customWidth="1"/>
    <col min="4103" max="4103" width="11" style="211" customWidth="1"/>
    <col min="4104" max="4105" width="13.140625" style="211" customWidth="1"/>
    <col min="4106" max="4106" width="16.140625" style="211" customWidth="1"/>
    <col min="4107" max="4107" width="11.28515625" style="211" customWidth="1"/>
    <col min="4108" max="4110" width="13.28515625" style="211" customWidth="1"/>
    <col min="4111" max="4111" width="12" style="211" customWidth="1"/>
    <col min="4112" max="4114" width="11.85546875" style="211" customWidth="1"/>
    <col min="4115" max="4115" width="9.140625" style="211" customWidth="1"/>
    <col min="4116" max="4118" width="13.28515625" style="211" customWidth="1"/>
    <col min="4119" max="4119" width="10.42578125" style="211" customWidth="1"/>
    <col min="4120" max="4120" width="11.5703125" style="211" customWidth="1"/>
    <col min="4121" max="4121" width="12.140625" style="211" bestFit="1" customWidth="1"/>
    <col min="4122" max="4122" width="13.42578125" style="211" customWidth="1"/>
    <col min="4123" max="4352" width="9.140625" style="211"/>
    <col min="4353" max="4353" width="6.5703125" style="211" customWidth="1"/>
    <col min="4354" max="4354" width="40.85546875" style="211" customWidth="1"/>
    <col min="4355" max="4355" width="11.28515625" style="211" customWidth="1"/>
    <col min="4356" max="4356" width="14.28515625" style="211" customWidth="1"/>
    <col min="4357" max="4357" width="11.28515625" style="211" customWidth="1"/>
    <col min="4358" max="4358" width="10.85546875" style="211" customWidth="1"/>
    <col min="4359" max="4359" width="11" style="211" customWidth="1"/>
    <col min="4360" max="4361" width="13.140625" style="211" customWidth="1"/>
    <col min="4362" max="4362" width="16.140625" style="211" customWidth="1"/>
    <col min="4363" max="4363" width="11.28515625" style="211" customWidth="1"/>
    <col min="4364" max="4366" width="13.28515625" style="211" customWidth="1"/>
    <col min="4367" max="4367" width="12" style="211" customWidth="1"/>
    <col min="4368" max="4370" width="11.85546875" style="211" customWidth="1"/>
    <col min="4371" max="4371" width="9.140625" style="211" customWidth="1"/>
    <col min="4372" max="4374" width="13.28515625" style="211" customWidth="1"/>
    <col min="4375" max="4375" width="10.42578125" style="211" customWidth="1"/>
    <col min="4376" max="4376" width="11.5703125" style="211" customWidth="1"/>
    <col min="4377" max="4377" width="12.140625" style="211" bestFit="1" customWidth="1"/>
    <col min="4378" max="4378" width="13.42578125" style="211" customWidth="1"/>
    <col min="4379" max="4608" width="9.140625" style="211"/>
    <col min="4609" max="4609" width="6.5703125" style="211" customWidth="1"/>
    <col min="4610" max="4610" width="40.85546875" style="211" customWidth="1"/>
    <col min="4611" max="4611" width="11.28515625" style="211" customWidth="1"/>
    <col min="4612" max="4612" width="14.28515625" style="211" customWidth="1"/>
    <col min="4613" max="4613" width="11.28515625" style="211" customWidth="1"/>
    <col min="4614" max="4614" width="10.85546875" style="211" customWidth="1"/>
    <col min="4615" max="4615" width="11" style="211" customWidth="1"/>
    <col min="4616" max="4617" width="13.140625" style="211" customWidth="1"/>
    <col min="4618" max="4618" width="16.140625" style="211" customWidth="1"/>
    <col min="4619" max="4619" width="11.28515625" style="211" customWidth="1"/>
    <col min="4620" max="4622" width="13.28515625" style="211" customWidth="1"/>
    <col min="4623" max="4623" width="12" style="211" customWidth="1"/>
    <col min="4624" max="4626" width="11.85546875" style="211" customWidth="1"/>
    <col min="4627" max="4627" width="9.140625" style="211" customWidth="1"/>
    <col min="4628" max="4630" width="13.28515625" style="211" customWidth="1"/>
    <col min="4631" max="4631" width="10.42578125" style="211" customWidth="1"/>
    <col min="4632" max="4632" width="11.5703125" style="211" customWidth="1"/>
    <col min="4633" max="4633" width="12.140625" style="211" bestFit="1" customWidth="1"/>
    <col min="4634" max="4634" width="13.42578125" style="211" customWidth="1"/>
    <col min="4635" max="4864" width="9.140625" style="211"/>
    <col min="4865" max="4865" width="6.5703125" style="211" customWidth="1"/>
    <col min="4866" max="4866" width="40.85546875" style="211" customWidth="1"/>
    <col min="4867" max="4867" width="11.28515625" style="211" customWidth="1"/>
    <col min="4868" max="4868" width="14.28515625" style="211" customWidth="1"/>
    <col min="4869" max="4869" width="11.28515625" style="211" customWidth="1"/>
    <col min="4870" max="4870" width="10.85546875" style="211" customWidth="1"/>
    <col min="4871" max="4871" width="11" style="211" customWidth="1"/>
    <col min="4872" max="4873" width="13.140625" style="211" customWidth="1"/>
    <col min="4874" max="4874" width="16.140625" style="211" customWidth="1"/>
    <col min="4875" max="4875" width="11.28515625" style="211" customWidth="1"/>
    <col min="4876" max="4878" width="13.28515625" style="211" customWidth="1"/>
    <col min="4879" max="4879" width="12" style="211" customWidth="1"/>
    <col min="4880" max="4882" width="11.85546875" style="211" customWidth="1"/>
    <col min="4883" max="4883" width="9.140625" style="211" customWidth="1"/>
    <col min="4884" max="4886" width="13.28515625" style="211" customWidth="1"/>
    <col min="4887" max="4887" width="10.42578125" style="211" customWidth="1"/>
    <col min="4888" max="4888" width="11.5703125" style="211" customWidth="1"/>
    <col min="4889" max="4889" width="12.140625" style="211" bestFit="1" customWidth="1"/>
    <col min="4890" max="4890" width="13.42578125" style="211" customWidth="1"/>
    <col min="4891" max="5120" width="9.140625" style="211"/>
    <col min="5121" max="5121" width="6.5703125" style="211" customWidth="1"/>
    <col min="5122" max="5122" width="40.85546875" style="211" customWidth="1"/>
    <col min="5123" max="5123" width="11.28515625" style="211" customWidth="1"/>
    <col min="5124" max="5124" width="14.28515625" style="211" customWidth="1"/>
    <col min="5125" max="5125" width="11.28515625" style="211" customWidth="1"/>
    <col min="5126" max="5126" width="10.85546875" style="211" customWidth="1"/>
    <col min="5127" max="5127" width="11" style="211" customWidth="1"/>
    <col min="5128" max="5129" width="13.140625" style="211" customWidth="1"/>
    <col min="5130" max="5130" width="16.140625" style="211" customWidth="1"/>
    <col min="5131" max="5131" width="11.28515625" style="211" customWidth="1"/>
    <col min="5132" max="5134" width="13.28515625" style="211" customWidth="1"/>
    <col min="5135" max="5135" width="12" style="211" customWidth="1"/>
    <col min="5136" max="5138" width="11.85546875" style="211" customWidth="1"/>
    <col min="5139" max="5139" width="9.140625" style="211" customWidth="1"/>
    <col min="5140" max="5142" width="13.28515625" style="211" customWidth="1"/>
    <col min="5143" max="5143" width="10.42578125" style="211" customWidth="1"/>
    <col min="5144" max="5144" width="11.5703125" style="211" customWidth="1"/>
    <col min="5145" max="5145" width="12.140625" style="211" bestFit="1" customWidth="1"/>
    <col min="5146" max="5146" width="13.42578125" style="211" customWidth="1"/>
    <col min="5147" max="5376" width="9.140625" style="211"/>
    <col min="5377" max="5377" width="6.5703125" style="211" customWidth="1"/>
    <col min="5378" max="5378" width="40.85546875" style="211" customWidth="1"/>
    <col min="5379" max="5379" width="11.28515625" style="211" customWidth="1"/>
    <col min="5380" max="5380" width="14.28515625" style="211" customWidth="1"/>
    <col min="5381" max="5381" width="11.28515625" style="211" customWidth="1"/>
    <col min="5382" max="5382" width="10.85546875" style="211" customWidth="1"/>
    <col min="5383" max="5383" width="11" style="211" customWidth="1"/>
    <col min="5384" max="5385" width="13.140625" style="211" customWidth="1"/>
    <col min="5386" max="5386" width="16.140625" style="211" customWidth="1"/>
    <col min="5387" max="5387" width="11.28515625" style="211" customWidth="1"/>
    <col min="5388" max="5390" width="13.28515625" style="211" customWidth="1"/>
    <col min="5391" max="5391" width="12" style="211" customWidth="1"/>
    <col min="5392" max="5394" width="11.85546875" style="211" customWidth="1"/>
    <col min="5395" max="5395" width="9.140625" style="211" customWidth="1"/>
    <col min="5396" max="5398" width="13.28515625" style="211" customWidth="1"/>
    <col min="5399" max="5399" width="10.42578125" style="211" customWidth="1"/>
    <col min="5400" max="5400" width="11.5703125" style="211" customWidth="1"/>
    <col min="5401" max="5401" width="12.140625" style="211" bestFit="1" customWidth="1"/>
    <col min="5402" max="5402" width="13.42578125" style="211" customWidth="1"/>
    <col min="5403" max="5632" width="9.140625" style="211"/>
    <col min="5633" max="5633" width="6.5703125" style="211" customWidth="1"/>
    <col min="5634" max="5634" width="40.85546875" style="211" customWidth="1"/>
    <col min="5635" max="5635" width="11.28515625" style="211" customWidth="1"/>
    <col min="5636" max="5636" width="14.28515625" style="211" customWidth="1"/>
    <col min="5637" max="5637" width="11.28515625" style="211" customWidth="1"/>
    <col min="5638" max="5638" width="10.85546875" style="211" customWidth="1"/>
    <col min="5639" max="5639" width="11" style="211" customWidth="1"/>
    <col min="5640" max="5641" width="13.140625" style="211" customWidth="1"/>
    <col min="5642" max="5642" width="16.140625" style="211" customWidth="1"/>
    <col min="5643" max="5643" width="11.28515625" style="211" customWidth="1"/>
    <col min="5644" max="5646" width="13.28515625" style="211" customWidth="1"/>
    <col min="5647" max="5647" width="12" style="211" customWidth="1"/>
    <col min="5648" max="5650" width="11.85546875" style="211" customWidth="1"/>
    <col min="5651" max="5651" width="9.140625" style="211" customWidth="1"/>
    <col min="5652" max="5654" width="13.28515625" style="211" customWidth="1"/>
    <col min="5655" max="5655" width="10.42578125" style="211" customWidth="1"/>
    <col min="5656" max="5656" width="11.5703125" style="211" customWidth="1"/>
    <col min="5657" max="5657" width="12.140625" style="211" bestFit="1" customWidth="1"/>
    <col min="5658" max="5658" width="13.42578125" style="211" customWidth="1"/>
    <col min="5659" max="5888" width="9.140625" style="211"/>
    <col min="5889" max="5889" width="6.5703125" style="211" customWidth="1"/>
    <col min="5890" max="5890" width="40.85546875" style="211" customWidth="1"/>
    <col min="5891" max="5891" width="11.28515625" style="211" customWidth="1"/>
    <col min="5892" max="5892" width="14.28515625" style="211" customWidth="1"/>
    <col min="5893" max="5893" width="11.28515625" style="211" customWidth="1"/>
    <col min="5894" max="5894" width="10.85546875" style="211" customWidth="1"/>
    <col min="5895" max="5895" width="11" style="211" customWidth="1"/>
    <col min="5896" max="5897" width="13.140625" style="211" customWidth="1"/>
    <col min="5898" max="5898" width="16.140625" style="211" customWidth="1"/>
    <col min="5899" max="5899" width="11.28515625" style="211" customWidth="1"/>
    <col min="5900" max="5902" width="13.28515625" style="211" customWidth="1"/>
    <col min="5903" max="5903" width="12" style="211" customWidth="1"/>
    <col min="5904" max="5906" width="11.85546875" style="211" customWidth="1"/>
    <col min="5907" max="5907" width="9.140625" style="211" customWidth="1"/>
    <col min="5908" max="5910" width="13.28515625" style="211" customWidth="1"/>
    <col min="5911" max="5911" width="10.42578125" style="211" customWidth="1"/>
    <col min="5912" max="5912" width="11.5703125" style="211" customWidth="1"/>
    <col min="5913" max="5913" width="12.140625" style="211" bestFit="1" customWidth="1"/>
    <col min="5914" max="5914" width="13.42578125" style="211" customWidth="1"/>
    <col min="5915" max="6144" width="9.140625" style="211"/>
    <col min="6145" max="6145" width="6.5703125" style="211" customWidth="1"/>
    <col min="6146" max="6146" width="40.85546875" style="211" customWidth="1"/>
    <col min="6147" max="6147" width="11.28515625" style="211" customWidth="1"/>
    <col min="6148" max="6148" width="14.28515625" style="211" customWidth="1"/>
    <col min="6149" max="6149" width="11.28515625" style="211" customWidth="1"/>
    <col min="6150" max="6150" width="10.85546875" style="211" customWidth="1"/>
    <col min="6151" max="6151" width="11" style="211" customWidth="1"/>
    <col min="6152" max="6153" width="13.140625" style="211" customWidth="1"/>
    <col min="6154" max="6154" width="16.140625" style="211" customWidth="1"/>
    <col min="6155" max="6155" width="11.28515625" style="211" customWidth="1"/>
    <col min="6156" max="6158" width="13.28515625" style="211" customWidth="1"/>
    <col min="6159" max="6159" width="12" style="211" customWidth="1"/>
    <col min="6160" max="6162" width="11.85546875" style="211" customWidth="1"/>
    <col min="6163" max="6163" width="9.140625" style="211" customWidth="1"/>
    <col min="6164" max="6166" width="13.28515625" style="211" customWidth="1"/>
    <col min="6167" max="6167" width="10.42578125" style="211" customWidth="1"/>
    <col min="6168" max="6168" width="11.5703125" style="211" customWidth="1"/>
    <col min="6169" max="6169" width="12.140625" style="211" bestFit="1" customWidth="1"/>
    <col min="6170" max="6170" width="13.42578125" style="211" customWidth="1"/>
    <col min="6171" max="6400" width="9.140625" style="211"/>
    <col min="6401" max="6401" width="6.5703125" style="211" customWidth="1"/>
    <col min="6402" max="6402" width="40.85546875" style="211" customWidth="1"/>
    <col min="6403" max="6403" width="11.28515625" style="211" customWidth="1"/>
    <col min="6404" max="6404" width="14.28515625" style="211" customWidth="1"/>
    <col min="6405" max="6405" width="11.28515625" style="211" customWidth="1"/>
    <col min="6406" max="6406" width="10.85546875" style="211" customWidth="1"/>
    <col min="6407" max="6407" width="11" style="211" customWidth="1"/>
    <col min="6408" max="6409" width="13.140625" style="211" customWidth="1"/>
    <col min="6410" max="6410" width="16.140625" style="211" customWidth="1"/>
    <col min="6411" max="6411" width="11.28515625" style="211" customWidth="1"/>
    <col min="6412" max="6414" width="13.28515625" style="211" customWidth="1"/>
    <col min="6415" max="6415" width="12" style="211" customWidth="1"/>
    <col min="6416" max="6418" width="11.85546875" style="211" customWidth="1"/>
    <col min="6419" max="6419" width="9.140625" style="211" customWidth="1"/>
    <col min="6420" max="6422" width="13.28515625" style="211" customWidth="1"/>
    <col min="6423" max="6423" width="10.42578125" style="211" customWidth="1"/>
    <col min="6424" max="6424" width="11.5703125" style="211" customWidth="1"/>
    <col min="6425" max="6425" width="12.140625" style="211" bestFit="1" customWidth="1"/>
    <col min="6426" max="6426" width="13.42578125" style="211" customWidth="1"/>
    <col min="6427" max="6656" width="9.140625" style="211"/>
    <col min="6657" max="6657" width="6.5703125" style="211" customWidth="1"/>
    <col min="6658" max="6658" width="40.85546875" style="211" customWidth="1"/>
    <col min="6659" max="6659" width="11.28515625" style="211" customWidth="1"/>
    <col min="6660" max="6660" width="14.28515625" style="211" customWidth="1"/>
    <col min="6661" max="6661" width="11.28515625" style="211" customWidth="1"/>
    <col min="6662" max="6662" width="10.85546875" style="211" customWidth="1"/>
    <col min="6663" max="6663" width="11" style="211" customWidth="1"/>
    <col min="6664" max="6665" width="13.140625" style="211" customWidth="1"/>
    <col min="6666" max="6666" width="16.140625" style="211" customWidth="1"/>
    <col min="6667" max="6667" width="11.28515625" style="211" customWidth="1"/>
    <col min="6668" max="6670" width="13.28515625" style="211" customWidth="1"/>
    <col min="6671" max="6671" width="12" style="211" customWidth="1"/>
    <col min="6672" max="6674" width="11.85546875" style="211" customWidth="1"/>
    <col min="6675" max="6675" width="9.140625" style="211" customWidth="1"/>
    <col min="6676" max="6678" width="13.28515625" style="211" customWidth="1"/>
    <col min="6679" max="6679" width="10.42578125" style="211" customWidth="1"/>
    <col min="6680" max="6680" width="11.5703125" style="211" customWidth="1"/>
    <col min="6681" max="6681" width="12.140625" style="211" bestFit="1" customWidth="1"/>
    <col min="6682" max="6682" width="13.42578125" style="211" customWidth="1"/>
    <col min="6683" max="6912" width="9.140625" style="211"/>
    <col min="6913" max="6913" width="6.5703125" style="211" customWidth="1"/>
    <col min="6914" max="6914" width="40.85546875" style="211" customWidth="1"/>
    <col min="6915" max="6915" width="11.28515625" style="211" customWidth="1"/>
    <col min="6916" max="6916" width="14.28515625" style="211" customWidth="1"/>
    <col min="6917" max="6917" width="11.28515625" style="211" customWidth="1"/>
    <col min="6918" max="6918" width="10.85546875" style="211" customWidth="1"/>
    <col min="6919" max="6919" width="11" style="211" customWidth="1"/>
    <col min="6920" max="6921" width="13.140625" style="211" customWidth="1"/>
    <col min="6922" max="6922" width="16.140625" style="211" customWidth="1"/>
    <col min="6923" max="6923" width="11.28515625" style="211" customWidth="1"/>
    <col min="6924" max="6926" width="13.28515625" style="211" customWidth="1"/>
    <col min="6927" max="6927" width="12" style="211" customWidth="1"/>
    <col min="6928" max="6930" width="11.85546875" style="211" customWidth="1"/>
    <col min="6931" max="6931" width="9.140625" style="211" customWidth="1"/>
    <col min="6932" max="6934" width="13.28515625" style="211" customWidth="1"/>
    <col min="6935" max="6935" width="10.42578125" style="211" customWidth="1"/>
    <col min="6936" max="6936" width="11.5703125" style="211" customWidth="1"/>
    <col min="6937" max="6937" width="12.140625" style="211" bestFit="1" customWidth="1"/>
    <col min="6938" max="6938" width="13.42578125" style="211" customWidth="1"/>
    <col min="6939" max="7168" width="9.140625" style="211"/>
    <col min="7169" max="7169" width="6.5703125" style="211" customWidth="1"/>
    <col min="7170" max="7170" width="40.85546875" style="211" customWidth="1"/>
    <col min="7171" max="7171" width="11.28515625" style="211" customWidth="1"/>
    <col min="7172" max="7172" width="14.28515625" style="211" customWidth="1"/>
    <col min="7173" max="7173" width="11.28515625" style="211" customWidth="1"/>
    <col min="7174" max="7174" width="10.85546875" style="211" customWidth="1"/>
    <col min="7175" max="7175" width="11" style="211" customWidth="1"/>
    <col min="7176" max="7177" width="13.140625" style="211" customWidth="1"/>
    <col min="7178" max="7178" width="16.140625" style="211" customWidth="1"/>
    <col min="7179" max="7179" width="11.28515625" style="211" customWidth="1"/>
    <col min="7180" max="7182" width="13.28515625" style="211" customWidth="1"/>
    <col min="7183" max="7183" width="12" style="211" customWidth="1"/>
    <col min="7184" max="7186" width="11.85546875" style="211" customWidth="1"/>
    <col min="7187" max="7187" width="9.140625" style="211" customWidth="1"/>
    <col min="7188" max="7190" width="13.28515625" style="211" customWidth="1"/>
    <col min="7191" max="7191" width="10.42578125" style="211" customWidth="1"/>
    <col min="7192" max="7192" width="11.5703125" style="211" customWidth="1"/>
    <col min="7193" max="7193" width="12.140625" style="211" bestFit="1" customWidth="1"/>
    <col min="7194" max="7194" width="13.42578125" style="211" customWidth="1"/>
    <col min="7195" max="7424" width="9.140625" style="211"/>
    <col min="7425" max="7425" width="6.5703125" style="211" customWidth="1"/>
    <col min="7426" max="7426" width="40.85546875" style="211" customWidth="1"/>
    <col min="7427" max="7427" width="11.28515625" style="211" customWidth="1"/>
    <col min="7428" max="7428" width="14.28515625" style="211" customWidth="1"/>
    <col min="7429" max="7429" width="11.28515625" style="211" customWidth="1"/>
    <col min="7430" max="7430" width="10.85546875" style="211" customWidth="1"/>
    <col min="7431" max="7431" width="11" style="211" customWidth="1"/>
    <col min="7432" max="7433" width="13.140625" style="211" customWidth="1"/>
    <col min="7434" max="7434" width="16.140625" style="211" customWidth="1"/>
    <col min="7435" max="7435" width="11.28515625" style="211" customWidth="1"/>
    <col min="7436" max="7438" width="13.28515625" style="211" customWidth="1"/>
    <col min="7439" max="7439" width="12" style="211" customWidth="1"/>
    <col min="7440" max="7442" width="11.85546875" style="211" customWidth="1"/>
    <col min="7443" max="7443" width="9.140625" style="211" customWidth="1"/>
    <col min="7444" max="7446" width="13.28515625" style="211" customWidth="1"/>
    <col min="7447" max="7447" width="10.42578125" style="211" customWidth="1"/>
    <col min="7448" max="7448" width="11.5703125" style="211" customWidth="1"/>
    <col min="7449" max="7449" width="12.140625" style="211" bestFit="1" customWidth="1"/>
    <col min="7450" max="7450" width="13.42578125" style="211" customWidth="1"/>
    <col min="7451" max="7680" width="9.140625" style="211"/>
    <col min="7681" max="7681" width="6.5703125" style="211" customWidth="1"/>
    <col min="7682" max="7682" width="40.85546875" style="211" customWidth="1"/>
    <col min="7683" max="7683" width="11.28515625" style="211" customWidth="1"/>
    <col min="7684" max="7684" width="14.28515625" style="211" customWidth="1"/>
    <col min="7685" max="7685" width="11.28515625" style="211" customWidth="1"/>
    <col min="7686" max="7686" width="10.85546875" style="211" customWidth="1"/>
    <col min="7687" max="7687" width="11" style="211" customWidth="1"/>
    <col min="7688" max="7689" width="13.140625" style="211" customWidth="1"/>
    <col min="7690" max="7690" width="16.140625" style="211" customWidth="1"/>
    <col min="7691" max="7691" width="11.28515625" style="211" customWidth="1"/>
    <col min="7692" max="7694" width="13.28515625" style="211" customWidth="1"/>
    <col min="7695" max="7695" width="12" style="211" customWidth="1"/>
    <col min="7696" max="7698" width="11.85546875" style="211" customWidth="1"/>
    <col min="7699" max="7699" width="9.140625" style="211" customWidth="1"/>
    <col min="7700" max="7702" width="13.28515625" style="211" customWidth="1"/>
    <col min="7703" max="7703" width="10.42578125" style="211" customWidth="1"/>
    <col min="7704" max="7704" width="11.5703125" style="211" customWidth="1"/>
    <col min="7705" max="7705" width="12.140625" style="211" bestFit="1" customWidth="1"/>
    <col min="7706" max="7706" width="13.42578125" style="211" customWidth="1"/>
    <col min="7707" max="7936" width="9.140625" style="211"/>
    <col min="7937" max="7937" width="6.5703125" style="211" customWidth="1"/>
    <col min="7938" max="7938" width="40.85546875" style="211" customWidth="1"/>
    <col min="7939" max="7939" width="11.28515625" style="211" customWidth="1"/>
    <col min="7940" max="7940" width="14.28515625" style="211" customWidth="1"/>
    <col min="7941" max="7941" width="11.28515625" style="211" customWidth="1"/>
    <col min="7942" max="7942" width="10.85546875" style="211" customWidth="1"/>
    <col min="7943" max="7943" width="11" style="211" customWidth="1"/>
    <col min="7944" max="7945" width="13.140625" style="211" customWidth="1"/>
    <col min="7946" max="7946" width="16.140625" style="211" customWidth="1"/>
    <col min="7947" max="7947" width="11.28515625" style="211" customWidth="1"/>
    <col min="7948" max="7950" width="13.28515625" style="211" customWidth="1"/>
    <col min="7951" max="7951" width="12" style="211" customWidth="1"/>
    <col min="7952" max="7954" width="11.85546875" style="211" customWidth="1"/>
    <col min="7955" max="7955" width="9.140625" style="211" customWidth="1"/>
    <col min="7956" max="7958" width="13.28515625" style="211" customWidth="1"/>
    <col min="7959" max="7959" width="10.42578125" style="211" customWidth="1"/>
    <col min="7960" max="7960" width="11.5703125" style="211" customWidth="1"/>
    <col min="7961" max="7961" width="12.140625" style="211" bestFit="1" customWidth="1"/>
    <col min="7962" max="7962" width="13.42578125" style="211" customWidth="1"/>
    <col min="7963" max="8192" width="9.140625" style="211"/>
    <col min="8193" max="8193" width="6.5703125" style="211" customWidth="1"/>
    <col min="8194" max="8194" width="40.85546875" style="211" customWidth="1"/>
    <col min="8195" max="8195" width="11.28515625" style="211" customWidth="1"/>
    <col min="8196" max="8196" width="14.28515625" style="211" customWidth="1"/>
    <col min="8197" max="8197" width="11.28515625" style="211" customWidth="1"/>
    <col min="8198" max="8198" width="10.85546875" style="211" customWidth="1"/>
    <col min="8199" max="8199" width="11" style="211" customWidth="1"/>
    <col min="8200" max="8201" width="13.140625" style="211" customWidth="1"/>
    <col min="8202" max="8202" width="16.140625" style="211" customWidth="1"/>
    <col min="8203" max="8203" width="11.28515625" style="211" customWidth="1"/>
    <col min="8204" max="8206" width="13.28515625" style="211" customWidth="1"/>
    <col min="8207" max="8207" width="12" style="211" customWidth="1"/>
    <col min="8208" max="8210" width="11.85546875" style="211" customWidth="1"/>
    <col min="8211" max="8211" width="9.140625" style="211" customWidth="1"/>
    <col min="8212" max="8214" width="13.28515625" style="211" customWidth="1"/>
    <col min="8215" max="8215" width="10.42578125" style="211" customWidth="1"/>
    <col min="8216" max="8216" width="11.5703125" style="211" customWidth="1"/>
    <col min="8217" max="8217" width="12.140625" style="211" bestFit="1" customWidth="1"/>
    <col min="8218" max="8218" width="13.42578125" style="211" customWidth="1"/>
    <col min="8219" max="8448" width="9.140625" style="211"/>
    <col min="8449" max="8449" width="6.5703125" style="211" customWidth="1"/>
    <col min="8450" max="8450" width="40.85546875" style="211" customWidth="1"/>
    <col min="8451" max="8451" width="11.28515625" style="211" customWidth="1"/>
    <col min="8452" max="8452" width="14.28515625" style="211" customWidth="1"/>
    <col min="8453" max="8453" width="11.28515625" style="211" customWidth="1"/>
    <col min="8454" max="8454" width="10.85546875" style="211" customWidth="1"/>
    <col min="8455" max="8455" width="11" style="211" customWidth="1"/>
    <col min="8456" max="8457" width="13.140625" style="211" customWidth="1"/>
    <col min="8458" max="8458" width="16.140625" style="211" customWidth="1"/>
    <col min="8459" max="8459" width="11.28515625" style="211" customWidth="1"/>
    <col min="8460" max="8462" width="13.28515625" style="211" customWidth="1"/>
    <col min="8463" max="8463" width="12" style="211" customWidth="1"/>
    <col min="8464" max="8466" width="11.85546875" style="211" customWidth="1"/>
    <col min="8467" max="8467" width="9.140625" style="211" customWidth="1"/>
    <col min="8468" max="8470" width="13.28515625" style="211" customWidth="1"/>
    <col min="8471" max="8471" width="10.42578125" style="211" customWidth="1"/>
    <col min="8472" max="8472" width="11.5703125" style="211" customWidth="1"/>
    <col min="8473" max="8473" width="12.140625" style="211" bestFit="1" customWidth="1"/>
    <col min="8474" max="8474" width="13.42578125" style="211" customWidth="1"/>
    <col min="8475" max="8704" width="9.140625" style="211"/>
    <col min="8705" max="8705" width="6.5703125" style="211" customWidth="1"/>
    <col min="8706" max="8706" width="40.85546875" style="211" customWidth="1"/>
    <col min="8707" max="8707" width="11.28515625" style="211" customWidth="1"/>
    <col min="8708" max="8708" width="14.28515625" style="211" customWidth="1"/>
    <col min="8709" max="8709" width="11.28515625" style="211" customWidth="1"/>
    <col min="8710" max="8710" width="10.85546875" style="211" customWidth="1"/>
    <col min="8711" max="8711" width="11" style="211" customWidth="1"/>
    <col min="8712" max="8713" width="13.140625" style="211" customWidth="1"/>
    <col min="8714" max="8714" width="16.140625" style="211" customWidth="1"/>
    <col min="8715" max="8715" width="11.28515625" style="211" customWidth="1"/>
    <col min="8716" max="8718" width="13.28515625" style="211" customWidth="1"/>
    <col min="8719" max="8719" width="12" style="211" customWidth="1"/>
    <col min="8720" max="8722" width="11.85546875" style="211" customWidth="1"/>
    <col min="8723" max="8723" width="9.140625" style="211" customWidth="1"/>
    <col min="8724" max="8726" width="13.28515625" style="211" customWidth="1"/>
    <col min="8727" max="8727" width="10.42578125" style="211" customWidth="1"/>
    <col min="8728" max="8728" width="11.5703125" style="211" customWidth="1"/>
    <col min="8729" max="8729" width="12.140625" style="211" bestFit="1" customWidth="1"/>
    <col min="8730" max="8730" width="13.42578125" style="211" customWidth="1"/>
    <col min="8731" max="8960" width="9.140625" style="211"/>
    <col min="8961" max="8961" width="6.5703125" style="211" customWidth="1"/>
    <col min="8962" max="8962" width="40.85546875" style="211" customWidth="1"/>
    <col min="8963" max="8963" width="11.28515625" style="211" customWidth="1"/>
    <col min="8964" max="8964" width="14.28515625" style="211" customWidth="1"/>
    <col min="8965" max="8965" width="11.28515625" style="211" customWidth="1"/>
    <col min="8966" max="8966" width="10.85546875" style="211" customWidth="1"/>
    <col min="8967" max="8967" width="11" style="211" customWidth="1"/>
    <col min="8968" max="8969" width="13.140625" style="211" customWidth="1"/>
    <col min="8970" max="8970" width="16.140625" style="211" customWidth="1"/>
    <col min="8971" max="8971" width="11.28515625" style="211" customWidth="1"/>
    <col min="8972" max="8974" width="13.28515625" style="211" customWidth="1"/>
    <col min="8975" max="8975" width="12" style="211" customWidth="1"/>
    <col min="8976" max="8978" width="11.85546875" style="211" customWidth="1"/>
    <col min="8979" max="8979" width="9.140625" style="211" customWidth="1"/>
    <col min="8980" max="8982" width="13.28515625" style="211" customWidth="1"/>
    <col min="8983" max="8983" width="10.42578125" style="211" customWidth="1"/>
    <col min="8984" max="8984" width="11.5703125" style="211" customWidth="1"/>
    <col min="8985" max="8985" width="12.140625" style="211" bestFit="1" customWidth="1"/>
    <col min="8986" max="8986" width="13.42578125" style="211" customWidth="1"/>
    <col min="8987" max="9216" width="9.140625" style="211"/>
    <col min="9217" max="9217" width="6.5703125" style="211" customWidth="1"/>
    <col min="9218" max="9218" width="40.85546875" style="211" customWidth="1"/>
    <col min="9219" max="9219" width="11.28515625" style="211" customWidth="1"/>
    <col min="9220" max="9220" width="14.28515625" style="211" customWidth="1"/>
    <col min="9221" max="9221" width="11.28515625" style="211" customWidth="1"/>
    <col min="9222" max="9222" width="10.85546875" style="211" customWidth="1"/>
    <col min="9223" max="9223" width="11" style="211" customWidth="1"/>
    <col min="9224" max="9225" width="13.140625" style="211" customWidth="1"/>
    <col min="9226" max="9226" width="16.140625" style="211" customWidth="1"/>
    <col min="9227" max="9227" width="11.28515625" style="211" customWidth="1"/>
    <col min="9228" max="9230" width="13.28515625" style="211" customWidth="1"/>
    <col min="9231" max="9231" width="12" style="211" customWidth="1"/>
    <col min="9232" max="9234" width="11.85546875" style="211" customWidth="1"/>
    <col min="9235" max="9235" width="9.140625" style="211" customWidth="1"/>
    <col min="9236" max="9238" width="13.28515625" style="211" customWidth="1"/>
    <col min="9239" max="9239" width="10.42578125" style="211" customWidth="1"/>
    <col min="9240" max="9240" width="11.5703125" style="211" customWidth="1"/>
    <col min="9241" max="9241" width="12.140625" style="211" bestFit="1" customWidth="1"/>
    <col min="9242" max="9242" width="13.42578125" style="211" customWidth="1"/>
    <col min="9243" max="9472" width="9.140625" style="211"/>
    <col min="9473" max="9473" width="6.5703125" style="211" customWidth="1"/>
    <col min="9474" max="9474" width="40.85546875" style="211" customWidth="1"/>
    <col min="9475" max="9475" width="11.28515625" style="211" customWidth="1"/>
    <col min="9476" max="9476" width="14.28515625" style="211" customWidth="1"/>
    <col min="9477" max="9477" width="11.28515625" style="211" customWidth="1"/>
    <col min="9478" max="9478" width="10.85546875" style="211" customWidth="1"/>
    <col min="9479" max="9479" width="11" style="211" customWidth="1"/>
    <col min="9480" max="9481" width="13.140625" style="211" customWidth="1"/>
    <col min="9482" max="9482" width="16.140625" style="211" customWidth="1"/>
    <col min="9483" max="9483" width="11.28515625" style="211" customWidth="1"/>
    <col min="9484" max="9486" width="13.28515625" style="211" customWidth="1"/>
    <col min="9487" max="9487" width="12" style="211" customWidth="1"/>
    <col min="9488" max="9490" width="11.85546875" style="211" customWidth="1"/>
    <col min="9491" max="9491" width="9.140625" style="211" customWidth="1"/>
    <col min="9492" max="9494" width="13.28515625" style="211" customWidth="1"/>
    <col min="9495" max="9495" width="10.42578125" style="211" customWidth="1"/>
    <col min="9496" max="9496" width="11.5703125" style="211" customWidth="1"/>
    <col min="9497" max="9497" width="12.140625" style="211" bestFit="1" customWidth="1"/>
    <col min="9498" max="9498" width="13.42578125" style="211" customWidth="1"/>
    <col min="9499" max="9728" width="9.140625" style="211"/>
    <col min="9729" max="9729" width="6.5703125" style="211" customWidth="1"/>
    <col min="9730" max="9730" width="40.85546875" style="211" customWidth="1"/>
    <col min="9731" max="9731" width="11.28515625" style="211" customWidth="1"/>
    <col min="9732" max="9732" width="14.28515625" style="211" customWidth="1"/>
    <col min="9733" max="9733" width="11.28515625" style="211" customWidth="1"/>
    <col min="9734" max="9734" width="10.85546875" style="211" customWidth="1"/>
    <col min="9735" max="9735" width="11" style="211" customWidth="1"/>
    <col min="9736" max="9737" width="13.140625" style="211" customWidth="1"/>
    <col min="9738" max="9738" width="16.140625" style="211" customWidth="1"/>
    <col min="9739" max="9739" width="11.28515625" style="211" customWidth="1"/>
    <col min="9740" max="9742" width="13.28515625" style="211" customWidth="1"/>
    <col min="9743" max="9743" width="12" style="211" customWidth="1"/>
    <col min="9744" max="9746" width="11.85546875" style="211" customWidth="1"/>
    <col min="9747" max="9747" width="9.140625" style="211" customWidth="1"/>
    <col min="9748" max="9750" width="13.28515625" style="211" customWidth="1"/>
    <col min="9751" max="9751" width="10.42578125" style="211" customWidth="1"/>
    <col min="9752" max="9752" width="11.5703125" style="211" customWidth="1"/>
    <col min="9753" max="9753" width="12.140625" style="211" bestFit="1" customWidth="1"/>
    <col min="9754" max="9754" width="13.42578125" style="211" customWidth="1"/>
    <col min="9755" max="9984" width="9.140625" style="211"/>
    <col min="9985" max="9985" width="6.5703125" style="211" customWidth="1"/>
    <col min="9986" max="9986" width="40.85546875" style="211" customWidth="1"/>
    <col min="9987" max="9987" width="11.28515625" style="211" customWidth="1"/>
    <col min="9988" max="9988" width="14.28515625" style="211" customWidth="1"/>
    <col min="9989" max="9989" width="11.28515625" style="211" customWidth="1"/>
    <col min="9990" max="9990" width="10.85546875" style="211" customWidth="1"/>
    <col min="9991" max="9991" width="11" style="211" customWidth="1"/>
    <col min="9992" max="9993" width="13.140625" style="211" customWidth="1"/>
    <col min="9994" max="9994" width="16.140625" style="211" customWidth="1"/>
    <col min="9995" max="9995" width="11.28515625" style="211" customWidth="1"/>
    <col min="9996" max="9998" width="13.28515625" style="211" customWidth="1"/>
    <col min="9999" max="9999" width="12" style="211" customWidth="1"/>
    <col min="10000" max="10002" width="11.85546875" style="211" customWidth="1"/>
    <col min="10003" max="10003" width="9.140625" style="211" customWidth="1"/>
    <col min="10004" max="10006" width="13.28515625" style="211" customWidth="1"/>
    <col min="10007" max="10007" width="10.42578125" style="211" customWidth="1"/>
    <col min="10008" max="10008" width="11.5703125" style="211" customWidth="1"/>
    <col min="10009" max="10009" width="12.140625" style="211" bestFit="1" customWidth="1"/>
    <col min="10010" max="10010" width="13.42578125" style="211" customWidth="1"/>
    <col min="10011" max="10240" width="9.140625" style="211"/>
    <col min="10241" max="10241" width="6.5703125" style="211" customWidth="1"/>
    <col min="10242" max="10242" width="40.85546875" style="211" customWidth="1"/>
    <col min="10243" max="10243" width="11.28515625" style="211" customWidth="1"/>
    <col min="10244" max="10244" width="14.28515625" style="211" customWidth="1"/>
    <col min="10245" max="10245" width="11.28515625" style="211" customWidth="1"/>
    <col min="10246" max="10246" width="10.85546875" style="211" customWidth="1"/>
    <col min="10247" max="10247" width="11" style="211" customWidth="1"/>
    <col min="10248" max="10249" width="13.140625" style="211" customWidth="1"/>
    <col min="10250" max="10250" width="16.140625" style="211" customWidth="1"/>
    <col min="10251" max="10251" width="11.28515625" style="211" customWidth="1"/>
    <col min="10252" max="10254" width="13.28515625" style="211" customWidth="1"/>
    <col min="10255" max="10255" width="12" style="211" customWidth="1"/>
    <col min="10256" max="10258" width="11.85546875" style="211" customWidth="1"/>
    <col min="10259" max="10259" width="9.140625" style="211" customWidth="1"/>
    <col min="10260" max="10262" width="13.28515625" style="211" customWidth="1"/>
    <col min="10263" max="10263" width="10.42578125" style="211" customWidth="1"/>
    <col min="10264" max="10264" width="11.5703125" style="211" customWidth="1"/>
    <col min="10265" max="10265" width="12.140625" style="211" bestFit="1" customWidth="1"/>
    <col min="10266" max="10266" width="13.42578125" style="211" customWidth="1"/>
    <col min="10267" max="10496" width="9.140625" style="211"/>
    <col min="10497" max="10497" width="6.5703125" style="211" customWidth="1"/>
    <col min="10498" max="10498" width="40.85546875" style="211" customWidth="1"/>
    <col min="10499" max="10499" width="11.28515625" style="211" customWidth="1"/>
    <col min="10500" max="10500" width="14.28515625" style="211" customWidth="1"/>
    <col min="10501" max="10501" width="11.28515625" style="211" customWidth="1"/>
    <col min="10502" max="10502" width="10.85546875" style="211" customWidth="1"/>
    <col min="10503" max="10503" width="11" style="211" customWidth="1"/>
    <col min="10504" max="10505" width="13.140625" style="211" customWidth="1"/>
    <col min="10506" max="10506" width="16.140625" style="211" customWidth="1"/>
    <col min="10507" max="10507" width="11.28515625" style="211" customWidth="1"/>
    <col min="10508" max="10510" width="13.28515625" style="211" customWidth="1"/>
    <col min="10511" max="10511" width="12" style="211" customWidth="1"/>
    <col min="10512" max="10514" width="11.85546875" style="211" customWidth="1"/>
    <col min="10515" max="10515" width="9.140625" style="211" customWidth="1"/>
    <col min="10516" max="10518" width="13.28515625" style="211" customWidth="1"/>
    <col min="10519" max="10519" width="10.42578125" style="211" customWidth="1"/>
    <col min="10520" max="10520" width="11.5703125" style="211" customWidth="1"/>
    <col min="10521" max="10521" width="12.140625" style="211" bestFit="1" customWidth="1"/>
    <col min="10522" max="10522" width="13.42578125" style="211" customWidth="1"/>
    <col min="10523" max="10752" width="9.140625" style="211"/>
    <col min="10753" max="10753" width="6.5703125" style="211" customWidth="1"/>
    <col min="10754" max="10754" width="40.85546875" style="211" customWidth="1"/>
    <col min="10755" max="10755" width="11.28515625" style="211" customWidth="1"/>
    <col min="10756" max="10756" width="14.28515625" style="211" customWidth="1"/>
    <col min="10757" max="10757" width="11.28515625" style="211" customWidth="1"/>
    <col min="10758" max="10758" width="10.85546875" style="211" customWidth="1"/>
    <col min="10759" max="10759" width="11" style="211" customWidth="1"/>
    <col min="10760" max="10761" width="13.140625" style="211" customWidth="1"/>
    <col min="10762" max="10762" width="16.140625" style="211" customWidth="1"/>
    <col min="10763" max="10763" width="11.28515625" style="211" customWidth="1"/>
    <col min="10764" max="10766" width="13.28515625" style="211" customWidth="1"/>
    <col min="10767" max="10767" width="12" style="211" customWidth="1"/>
    <col min="10768" max="10770" width="11.85546875" style="211" customWidth="1"/>
    <col min="10771" max="10771" width="9.140625" style="211" customWidth="1"/>
    <col min="10772" max="10774" width="13.28515625" style="211" customWidth="1"/>
    <col min="10775" max="10775" width="10.42578125" style="211" customWidth="1"/>
    <col min="10776" max="10776" width="11.5703125" style="211" customWidth="1"/>
    <col min="10777" max="10777" width="12.140625" style="211" bestFit="1" customWidth="1"/>
    <col min="10778" max="10778" width="13.42578125" style="211" customWidth="1"/>
    <col min="10779" max="11008" width="9.140625" style="211"/>
    <col min="11009" max="11009" width="6.5703125" style="211" customWidth="1"/>
    <col min="11010" max="11010" width="40.85546875" style="211" customWidth="1"/>
    <col min="11011" max="11011" width="11.28515625" style="211" customWidth="1"/>
    <col min="11012" max="11012" width="14.28515625" style="211" customWidth="1"/>
    <col min="11013" max="11013" width="11.28515625" style="211" customWidth="1"/>
    <col min="11014" max="11014" width="10.85546875" style="211" customWidth="1"/>
    <col min="11015" max="11015" width="11" style="211" customWidth="1"/>
    <col min="11016" max="11017" width="13.140625" style="211" customWidth="1"/>
    <col min="11018" max="11018" width="16.140625" style="211" customWidth="1"/>
    <col min="11019" max="11019" width="11.28515625" style="211" customWidth="1"/>
    <col min="11020" max="11022" width="13.28515625" style="211" customWidth="1"/>
    <col min="11023" max="11023" width="12" style="211" customWidth="1"/>
    <col min="11024" max="11026" width="11.85546875" style="211" customWidth="1"/>
    <col min="11027" max="11027" width="9.140625" style="211" customWidth="1"/>
    <col min="11028" max="11030" width="13.28515625" style="211" customWidth="1"/>
    <col min="11031" max="11031" width="10.42578125" style="211" customWidth="1"/>
    <col min="11032" max="11032" width="11.5703125" style="211" customWidth="1"/>
    <col min="11033" max="11033" width="12.140625" style="211" bestFit="1" customWidth="1"/>
    <col min="11034" max="11034" width="13.42578125" style="211" customWidth="1"/>
    <col min="11035" max="11264" width="9.140625" style="211"/>
    <col min="11265" max="11265" width="6.5703125" style="211" customWidth="1"/>
    <col min="11266" max="11266" width="40.85546875" style="211" customWidth="1"/>
    <col min="11267" max="11267" width="11.28515625" style="211" customWidth="1"/>
    <col min="11268" max="11268" width="14.28515625" style="211" customWidth="1"/>
    <col min="11269" max="11269" width="11.28515625" style="211" customWidth="1"/>
    <col min="11270" max="11270" width="10.85546875" style="211" customWidth="1"/>
    <col min="11271" max="11271" width="11" style="211" customWidth="1"/>
    <col min="11272" max="11273" width="13.140625" style="211" customWidth="1"/>
    <col min="11274" max="11274" width="16.140625" style="211" customWidth="1"/>
    <col min="11275" max="11275" width="11.28515625" style="211" customWidth="1"/>
    <col min="11276" max="11278" width="13.28515625" style="211" customWidth="1"/>
    <col min="11279" max="11279" width="12" style="211" customWidth="1"/>
    <col min="11280" max="11282" width="11.85546875" style="211" customWidth="1"/>
    <col min="11283" max="11283" width="9.140625" style="211" customWidth="1"/>
    <col min="11284" max="11286" width="13.28515625" style="211" customWidth="1"/>
    <col min="11287" max="11287" width="10.42578125" style="211" customWidth="1"/>
    <col min="11288" max="11288" width="11.5703125" style="211" customWidth="1"/>
    <col min="11289" max="11289" width="12.140625" style="211" bestFit="1" customWidth="1"/>
    <col min="11290" max="11290" width="13.42578125" style="211" customWidth="1"/>
    <col min="11291" max="11520" width="9.140625" style="211"/>
    <col min="11521" max="11521" width="6.5703125" style="211" customWidth="1"/>
    <col min="11522" max="11522" width="40.85546875" style="211" customWidth="1"/>
    <col min="11523" max="11523" width="11.28515625" style="211" customWidth="1"/>
    <col min="11524" max="11524" width="14.28515625" style="211" customWidth="1"/>
    <col min="11525" max="11525" width="11.28515625" style="211" customWidth="1"/>
    <col min="11526" max="11526" width="10.85546875" style="211" customWidth="1"/>
    <col min="11527" max="11527" width="11" style="211" customWidth="1"/>
    <col min="11528" max="11529" width="13.140625" style="211" customWidth="1"/>
    <col min="11530" max="11530" width="16.140625" style="211" customWidth="1"/>
    <col min="11531" max="11531" width="11.28515625" style="211" customWidth="1"/>
    <col min="11532" max="11534" width="13.28515625" style="211" customWidth="1"/>
    <col min="11535" max="11535" width="12" style="211" customWidth="1"/>
    <col min="11536" max="11538" width="11.85546875" style="211" customWidth="1"/>
    <col min="11539" max="11539" width="9.140625" style="211" customWidth="1"/>
    <col min="11540" max="11542" width="13.28515625" style="211" customWidth="1"/>
    <col min="11543" max="11543" width="10.42578125" style="211" customWidth="1"/>
    <col min="11544" max="11544" width="11.5703125" style="211" customWidth="1"/>
    <col min="11545" max="11545" width="12.140625" style="211" bestFit="1" customWidth="1"/>
    <col min="11546" max="11546" width="13.42578125" style="211" customWidth="1"/>
    <col min="11547" max="11776" width="9.140625" style="211"/>
    <col min="11777" max="11777" width="6.5703125" style="211" customWidth="1"/>
    <col min="11778" max="11778" width="40.85546875" style="211" customWidth="1"/>
    <col min="11779" max="11779" width="11.28515625" style="211" customWidth="1"/>
    <col min="11780" max="11780" width="14.28515625" style="211" customWidth="1"/>
    <col min="11781" max="11781" width="11.28515625" style="211" customWidth="1"/>
    <col min="11782" max="11782" width="10.85546875" style="211" customWidth="1"/>
    <col min="11783" max="11783" width="11" style="211" customWidth="1"/>
    <col min="11784" max="11785" width="13.140625" style="211" customWidth="1"/>
    <col min="11786" max="11786" width="16.140625" style="211" customWidth="1"/>
    <col min="11787" max="11787" width="11.28515625" style="211" customWidth="1"/>
    <col min="11788" max="11790" width="13.28515625" style="211" customWidth="1"/>
    <col min="11791" max="11791" width="12" style="211" customWidth="1"/>
    <col min="11792" max="11794" width="11.85546875" style="211" customWidth="1"/>
    <col min="11795" max="11795" width="9.140625" style="211" customWidth="1"/>
    <col min="11796" max="11798" width="13.28515625" style="211" customWidth="1"/>
    <col min="11799" max="11799" width="10.42578125" style="211" customWidth="1"/>
    <col min="11800" max="11800" width="11.5703125" style="211" customWidth="1"/>
    <col min="11801" max="11801" width="12.140625" style="211" bestFit="1" customWidth="1"/>
    <col min="11802" max="11802" width="13.42578125" style="211" customWidth="1"/>
    <col min="11803" max="12032" width="9.140625" style="211"/>
    <col min="12033" max="12033" width="6.5703125" style="211" customWidth="1"/>
    <col min="12034" max="12034" width="40.85546875" style="211" customWidth="1"/>
    <col min="12035" max="12035" width="11.28515625" style="211" customWidth="1"/>
    <col min="12036" max="12036" width="14.28515625" style="211" customWidth="1"/>
    <col min="12037" max="12037" width="11.28515625" style="211" customWidth="1"/>
    <col min="12038" max="12038" width="10.85546875" style="211" customWidth="1"/>
    <col min="12039" max="12039" width="11" style="211" customWidth="1"/>
    <col min="12040" max="12041" width="13.140625" style="211" customWidth="1"/>
    <col min="12042" max="12042" width="16.140625" style="211" customWidth="1"/>
    <col min="12043" max="12043" width="11.28515625" style="211" customWidth="1"/>
    <col min="12044" max="12046" width="13.28515625" style="211" customWidth="1"/>
    <col min="12047" max="12047" width="12" style="211" customWidth="1"/>
    <col min="12048" max="12050" width="11.85546875" style="211" customWidth="1"/>
    <col min="12051" max="12051" width="9.140625" style="211" customWidth="1"/>
    <col min="12052" max="12054" width="13.28515625" style="211" customWidth="1"/>
    <col min="12055" max="12055" width="10.42578125" style="211" customWidth="1"/>
    <col min="12056" max="12056" width="11.5703125" style="211" customWidth="1"/>
    <col min="12057" max="12057" width="12.140625" style="211" bestFit="1" customWidth="1"/>
    <col min="12058" max="12058" width="13.42578125" style="211" customWidth="1"/>
    <col min="12059" max="12288" width="9.140625" style="211"/>
    <col min="12289" max="12289" width="6.5703125" style="211" customWidth="1"/>
    <col min="12290" max="12290" width="40.85546875" style="211" customWidth="1"/>
    <col min="12291" max="12291" width="11.28515625" style="211" customWidth="1"/>
    <col min="12292" max="12292" width="14.28515625" style="211" customWidth="1"/>
    <col min="12293" max="12293" width="11.28515625" style="211" customWidth="1"/>
    <col min="12294" max="12294" width="10.85546875" style="211" customWidth="1"/>
    <col min="12295" max="12295" width="11" style="211" customWidth="1"/>
    <col min="12296" max="12297" width="13.140625" style="211" customWidth="1"/>
    <col min="12298" max="12298" width="16.140625" style="211" customWidth="1"/>
    <col min="12299" max="12299" width="11.28515625" style="211" customWidth="1"/>
    <col min="12300" max="12302" width="13.28515625" style="211" customWidth="1"/>
    <col min="12303" max="12303" width="12" style="211" customWidth="1"/>
    <col min="12304" max="12306" width="11.85546875" style="211" customWidth="1"/>
    <col min="12307" max="12307" width="9.140625" style="211" customWidth="1"/>
    <col min="12308" max="12310" width="13.28515625" style="211" customWidth="1"/>
    <col min="12311" max="12311" width="10.42578125" style="211" customWidth="1"/>
    <col min="12312" max="12312" width="11.5703125" style="211" customWidth="1"/>
    <col min="12313" max="12313" width="12.140625" style="211" bestFit="1" customWidth="1"/>
    <col min="12314" max="12314" width="13.42578125" style="211" customWidth="1"/>
    <col min="12315" max="12544" width="9.140625" style="211"/>
    <col min="12545" max="12545" width="6.5703125" style="211" customWidth="1"/>
    <col min="12546" max="12546" width="40.85546875" style="211" customWidth="1"/>
    <col min="12547" max="12547" width="11.28515625" style="211" customWidth="1"/>
    <col min="12548" max="12548" width="14.28515625" style="211" customWidth="1"/>
    <col min="12549" max="12549" width="11.28515625" style="211" customWidth="1"/>
    <col min="12550" max="12550" width="10.85546875" style="211" customWidth="1"/>
    <col min="12551" max="12551" width="11" style="211" customWidth="1"/>
    <col min="12552" max="12553" width="13.140625" style="211" customWidth="1"/>
    <col min="12554" max="12554" width="16.140625" style="211" customWidth="1"/>
    <col min="12555" max="12555" width="11.28515625" style="211" customWidth="1"/>
    <col min="12556" max="12558" width="13.28515625" style="211" customWidth="1"/>
    <col min="12559" max="12559" width="12" style="211" customWidth="1"/>
    <col min="12560" max="12562" width="11.85546875" style="211" customWidth="1"/>
    <col min="12563" max="12563" width="9.140625" style="211" customWidth="1"/>
    <col min="12564" max="12566" width="13.28515625" style="211" customWidth="1"/>
    <col min="12567" max="12567" width="10.42578125" style="211" customWidth="1"/>
    <col min="12568" max="12568" width="11.5703125" style="211" customWidth="1"/>
    <col min="12569" max="12569" width="12.140625" style="211" bestFit="1" customWidth="1"/>
    <col min="12570" max="12570" width="13.42578125" style="211" customWidth="1"/>
    <col min="12571" max="12800" width="9.140625" style="211"/>
    <col min="12801" max="12801" width="6.5703125" style="211" customWidth="1"/>
    <col min="12802" max="12802" width="40.85546875" style="211" customWidth="1"/>
    <col min="12803" max="12803" width="11.28515625" style="211" customWidth="1"/>
    <col min="12804" max="12804" width="14.28515625" style="211" customWidth="1"/>
    <col min="12805" max="12805" width="11.28515625" style="211" customWidth="1"/>
    <col min="12806" max="12806" width="10.85546875" style="211" customWidth="1"/>
    <col min="12807" max="12807" width="11" style="211" customWidth="1"/>
    <col min="12808" max="12809" width="13.140625" style="211" customWidth="1"/>
    <col min="12810" max="12810" width="16.140625" style="211" customWidth="1"/>
    <col min="12811" max="12811" width="11.28515625" style="211" customWidth="1"/>
    <col min="12812" max="12814" width="13.28515625" style="211" customWidth="1"/>
    <col min="12815" max="12815" width="12" style="211" customWidth="1"/>
    <col min="12816" max="12818" width="11.85546875" style="211" customWidth="1"/>
    <col min="12819" max="12819" width="9.140625" style="211" customWidth="1"/>
    <col min="12820" max="12822" width="13.28515625" style="211" customWidth="1"/>
    <col min="12823" max="12823" width="10.42578125" style="211" customWidth="1"/>
    <col min="12824" max="12824" width="11.5703125" style="211" customWidth="1"/>
    <col min="12825" max="12825" width="12.140625" style="211" bestFit="1" customWidth="1"/>
    <col min="12826" max="12826" width="13.42578125" style="211" customWidth="1"/>
    <col min="12827" max="13056" width="9.140625" style="211"/>
    <col min="13057" max="13057" width="6.5703125" style="211" customWidth="1"/>
    <col min="13058" max="13058" width="40.85546875" style="211" customWidth="1"/>
    <col min="13059" max="13059" width="11.28515625" style="211" customWidth="1"/>
    <col min="13060" max="13060" width="14.28515625" style="211" customWidth="1"/>
    <col min="13061" max="13061" width="11.28515625" style="211" customWidth="1"/>
    <col min="13062" max="13062" width="10.85546875" style="211" customWidth="1"/>
    <col min="13063" max="13063" width="11" style="211" customWidth="1"/>
    <col min="13064" max="13065" width="13.140625" style="211" customWidth="1"/>
    <col min="13066" max="13066" width="16.140625" style="211" customWidth="1"/>
    <col min="13067" max="13067" width="11.28515625" style="211" customWidth="1"/>
    <col min="13068" max="13070" width="13.28515625" style="211" customWidth="1"/>
    <col min="13071" max="13071" width="12" style="211" customWidth="1"/>
    <col min="13072" max="13074" width="11.85546875" style="211" customWidth="1"/>
    <col min="13075" max="13075" width="9.140625" style="211" customWidth="1"/>
    <col min="13076" max="13078" width="13.28515625" style="211" customWidth="1"/>
    <col min="13079" max="13079" width="10.42578125" style="211" customWidth="1"/>
    <col min="13080" max="13080" width="11.5703125" style="211" customWidth="1"/>
    <col min="13081" max="13081" width="12.140625" style="211" bestFit="1" customWidth="1"/>
    <col min="13082" max="13082" width="13.42578125" style="211" customWidth="1"/>
    <col min="13083" max="13312" width="9.140625" style="211"/>
    <col min="13313" max="13313" width="6.5703125" style="211" customWidth="1"/>
    <col min="13314" max="13314" width="40.85546875" style="211" customWidth="1"/>
    <col min="13315" max="13315" width="11.28515625" style="211" customWidth="1"/>
    <col min="13316" max="13316" width="14.28515625" style="211" customWidth="1"/>
    <col min="13317" max="13317" width="11.28515625" style="211" customWidth="1"/>
    <col min="13318" max="13318" width="10.85546875" style="211" customWidth="1"/>
    <col min="13319" max="13319" width="11" style="211" customWidth="1"/>
    <col min="13320" max="13321" width="13.140625" style="211" customWidth="1"/>
    <col min="13322" max="13322" width="16.140625" style="211" customWidth="1"/>
    <col min="13323" max="13323" width="11.28515625" style="211" customWidth="1"/>
    <col min="13324" max="13326" width="13.28515625" style="211" customWidth="1"/>
    <col min="13327" max="13327" width="12" style="211" customWidth="1"/>
    <col min="13328" max="13330" width="11.85546875" style="211" customWidth="1"/>
    <col min="13331" max="13331" width="9.140625" style="211" customWidth="1"/>
    <col min="13332" max="13334" width="13.28515625" style="211" customWidth="1"/>
    <col min="13335" max="13335" width="10.42578125" style="211" customWidth="1"/>
    <col min="13336" max="13336" width="11.5703125" style="211" customWidth="1"/>
    <col min="13337" max="13337" width="12.140625" style="211" bestFit="1" customWidth="1"/>
    <col min="13338" max="13338" width="13.42578125" style="211" customWidth="1"/>
    <col min="13339" max="13568" width="9.140625" style="211"/>
    <col min="13569" max="13569" width="6.5703125" style="211" customWidth="1"/>
    <col min="13570" max="13570" width="40.85546875" style="211" customWidth="1"/>
    <col min="13571" max="13571" width="11.28515625" style="211" customWidth="1"/>
    <col min="13572" max="13572" width="14.28515625" style="211" customWidth="1"/>
    <col min="13573" max="13573" width="11.28515625" style="211" customWidth="1"/>
    <col min="13574" max="13574" width="10.85546875" style="211" customWidth="1"/>
    <col min="13575" max="13575" width="11" style="211" customWidth="1"/>
    <col min="13576" max="13577" width="13.140625" style="211" customWidth="1"/>
    <col min="13578" max="13578" width="16.140625" style="211" customWidth="1"/>
    <col min="13579" max="13579" width="11.28515625" style="211" customWidth="1"/>
    <col min="13580" max="13582" width="13.28515625" style="211" customWidth="1"/>
    <col min="13583" max="13583" width="12" style="211" customWidth="1"/>
    <col min="13584" max="13586" width="11.85546875" style="211" customWidth="1"/>
    <col min="13587" max="13587" width="9.140625" style="211" customWidth="1"/>
    <col min="13588" max="13590" width="13.28515625" style="211" customWidth="1"/>
    <col min="13591" max="13591" width="10.42578125" style="211" customWidth="1"/>
    <col min="13592" max="13592" width="11.5703125" style="211" customWidth="1"/>
    <col min="13593" max="13593" width="12.140625" style="211" bestFit="1" customWidth="1"/>
    <col min="13594" max="13594" width="13.42578125" style="211" customWidth="1"/>
    <col min="13595" max="13824" width="9.140625" style="211"/>
    <col min="13825" max="13825" width="6.5703125" style="211" customWidth="1"/>
    <col min="13826" max="13826" width="40.85546875" style="211" customWidth="1"/>
    <col min="13827" max="13827" width="11.28515625" style="211" customWidth="1"/>
    <col min="13828" max="13828" width="14.28515625" style="211" customWidth="1"/>
    <col min="13829" max="13829" width="11.28515625" style="211" customWidth="1"/>
    <col min="13830" max="13830" width="10.85546875" style="211" customWidth="1"/>
    <col min="13831" max="13831" width="11" style="211" customWidth="1"/>
    <col min="13832" max="13833" width="13.140625" style="211" customWidth="1"/>
    <col min="13834" max="13834" width="16.140625" style="211" customWidth="1"/>
    <col min="13835" max="13835" width="11.28515625" style="211" customWidth="1"/>
    <col min="13836" max="13838" width="13.28515625" style="211" customWidth="1"/>
    <col min="13839" max="13839" width="12" style="211" customWidth="1"/>
    <col min="13840" max="13842" width="11.85546875" style="211" customWidth="1"/>
    <col min="13843" max="13843" width="9.140625" style="211" customWidth="1"/>
    <col min="13844" max="13846" width="13.28515625" style="211" customWidth="1"/>
    <col min="13847" max="13847" width="10.42578125" style="211" customWidth="1"/>
    <col min="13848" max="13848" width="11.5703125" style="211" customWidth="1"/>
    <col min="13849" max="13849" width="12.140625" style="211" bestFit="1" customWidth="1"/>
    <col min="13850" max="13850" width="13.42578125" style="211" customWidth="1"/>
    <col min="13851" max="14080" width="9.140625" style="211"/>
    <col min="14081" max="14081" width="6.5703125" style="211" customWidth="1"/>
    <col min="14082" max="14082" width="40.85546875" style="211" customWidth="1"/>
    <col min="14083" max="14083" width="11.28515625" style="211" customWidth="1"/>
    <col min="14084" max="14084" width="14.28515625" style="211" customWidth="1"/>
    <col min="14085" max="14085" width="11.28515625" style="211" customWidth="1"/>
    <col min="14086" max="14086" width="10.85546875" style="211" customWidth="1"/>
    <col min="14087" max="14087" width="11" style="211" customWidth="1"/>
    <col min="14088" max="14089" width="13.140625" style="211" customWidth="1"/>
    <col min="14090" max="14090" width="16.140625" style="211" customWidth="1"/>
    <col min="14091" max="14091" width="11.28515625" style="211" customWidth="1"/>
    <col min="14092" max="14094" width="13.28515625" style="211" customWidth="1"/>
    <col min="14095" max="14095" width="12" style="211" customWidth="1"/>
    <col min="14096" max="14098" width="11.85546875" style="211" customWidth="1"/>
    <col min="14099" max="14099" width="9.140625" style="211" customWidth="1"/>
    <col min="14100" max="14102" width="13.28515625" style="211" customWidth="1"/>
    <col min="14103" max="14103" width="10.42578125" style="211" customWidth="1"/>
    <col min="14104" max="14104" width="11.5703125" style="211" customWidth="1"/>
    <col min="14105" max="14105" width="12.140625" style="211" bestFit="1" customWidth="1"/>
    <col min="14106" max="14106" width="13.42578125" style="211" customWidth="1"/>
    <col min="14107" max="14336" width="9.140625" style="211"/>
    <col min="14337" max="14337" width="6.5703125" style="211" customWidth="1"/>
    <col min="14338" max="14338" width="40.85546875" style="211" customWidth="1"/>
    <col min="14339" max="14339" width="11.28515625" style="211" customWidth="1"/>
    <col min="14340" max="14340" width="14.28515625" style="211" customWidth="1"/>
    <col min="14341" max="14341" width="11.28515625" style="211" customWidth="1"/>
    <col min="14342" max="14342" width="10.85546875" style="211" customWidth="1"/>
    <col min="14343" max="14343" width="11" style="211" customWidth="1"/>
    <col min="14344" max="14345" width="13.140625" style="211" customWidth="1"/>
    <col min="14346" max="14346" width="16.140625" style="211" customWidth="1"/>
    <col min="14347" max="14347" width="11.28515625" style="211" customWidth="1"/>
    <col min="14348" max="14350" width="13.28515625" style="211" customWidth="1"/>
    <col min="14351" max="14351" width="12" style="211" customWidth="1"/>
    <col min="14352" max="14354" width="11.85546875" style="211" customWidth="1"/>
    <col min="14355" max="14355" width="9.140625" style="211" customWidth="1"/>
    <col min="14356" max="14358" width="13.28515625" style="211" customWidth="1"/>
    <col min="14359" max="14359" width="10.42578125" style="211" customWidth="1"/>
    <col min="14360" max="14360" width="11.5703125" style="211" customWidth="1"/>
    <col min="14361" max="14361" width="12.140625" style="211" bestFit="1" customWidth="1"/>
    <col min="14362" max="14362" width="13.42578125" style="211" customWidth="1"/>
    <col min="14363" max="14592" width="9.140625" style="211"/>
    <col min="14593" max="14593" width="6.5703125" style="211" customWidth="1"/>
    <col min="14594" max="14594" width="40.85546875" style="211" customWidth="1"/>
    <col min="14595" max="14595" width="11.28515625" style="211" customWidth="1"/>
    <col min="14596" max="14596" width="14.28515625" style="211" customWidth="1"/>
    <col min="14597" max="14597" width="11.28515625" style="211" customWidth="1"/>
    <col min="14598" max="14598" width="10.85546875" style="211" customWidth="1"/>
    <col min="14599" max="14599" width="11" style="211" customWidth="1"/>
    <col min="14600" max="14601" width="13.140625" style="211" customWidth="1"/>
    <col min="14602" max="14602" width="16.140625" style="211" customWidth="1"/>
    <col min="14603" max="14603" width="11.28515625" style="211" customWidth="1"/>
    <col min="14604" max="14606" width="13.28515625" style="211" customWidth="1"/>
    <col min="14607" max="14607" width="12" style="211" customWidth="1"/>
    <col min="14608" max="14610" width="11.85546875" style="211" customWidth="1"/>
    <col min="14611" max="14611" width="9.140625" style="211" customWidth="1"/>
    <col min="14612" max="14614" width="13.28515625" style="211" customWidth="1"/>
    <col min="14615" max="14615" width="10.42578125" style="211" customWidth="1"/>
    <col min="14616" max="14616" width="11.5703125" style="211" customWidth="1"/>
    <col min="14617" max="14617" width="12.140625" style="211" bestFit="1" customWidth="1"/>
    <col min="14618" max="14618" width="13.42578125" style="211" customWidth="1"/>
    <col min="14619" max="14848" width="9.140625" style="211"/>
    <col min="14849" max="14849" width="6.5703125" style="211" customWidth="1"/>
    <col min="14850" max="14850" width="40.85546875" style="211" customWidth="1"/>
    <col min="14851" max="14851" width="11.28515625" style="211" customWidth="1"/>
    <col min="14852" max="14852" width="14.28515625" style="211" customWidth="1"/>
    <col min="14853" max="14853" width="11.28515625" style="211" customWidth="1"/>
    <col min="14854" max="14854" width="10.85546875" style="211" customWidth="1"/>
    <col min="14855" max="14855" width="11" style="211" customWidth="1"/>
    <col min="14856" max="14857" width="13.140625" style="211" customWidth="1"/>
    <col min="14858" max="14858" width="16.140625" style="211" customWidth="1"/>
    <col min="14859" max="14859" width="11.28515625" style="211" customWidth="1"/>
    <col min="14860" max="14862" width="13.28515625" style="211" customWidth="1"/>
    <col min="14863" max="14863" width="12" style="211" customWidth="1"/>
    <col min="14864" max="14866" width="11.85546875" style="211" customWidth="1"/>
    <col min="14867" max="14867" width="9.140625" style="211" customWidth="1"/>
    <col min="14868" max="14870" width="13.28515625" style="211" customWidth="1"/>
    <col min="14871" max="14871" width="10.42578125" style="211" customWidth="1"/>
    <col min="14872" max="14872" width="11.5703125" style="211" customWidth="1"/>
    <col min="14873" max="14873" width="12.140625" style="211" bestFit="1" customWidth="1"/>
    <col min="14874" max="14874" width="13.42578125" style="211" customWidth="1"/>
    <col min="14875" max="15104" width="9.140625" style="211"/>
    <col min="15105" max="15105" width="6.5703125" style="211" customWidth="1"/>
    <col min="15106" max="15106" width="40.85546875" style="211" customWidth="1"/>
    <col min="15107" max="15107" width="11.28515625" style="211" customWidth="1"/>
    <col min="15108" max="15108" width="14.28515625" style="211" customWidth="1"/>
    <col min="15109" max="15109" width="11.28515625" style="211" customWidth="1"/>
    <col min="15110" max="15110" width="10.85546875" style="211" customWidth="1"/>
    <col min="15111" max="15111" width="11" style="211" customWidth="1"/>
    <col min="15112" max="15113" width="13.140625" style="211" customWidth="1"/>
    <col min="15114" max="15114" width="16.140625" style="211" customWidth="1"/>
    <col min="15115" max="15115" width="11.28515625" style="211" customWidth="1"/>
    <col min="15116" max="15118" width="13.28515625" style="211" customWidth="1"/>
    <col min="15119" max="15119" width="12" style="211" customWidth="1"/>
    <col min="15120" max="15122" width="11.85546875" style="211" customWidth="1"/>
    <col min="15123" max="15123" width="9.140625" style="211" customWidth="1"/>
    <col min="15124" max="15126" width="13.28515625" style="211" customWidth="1"/>
    <col min="15127" max="15127" width="10.42578125" style="211" customWidth="1"/>
    <col min="15128" max="15128" width="11.5703125" style="211" customWidth="1"/>
    <col min="15129" max="15129" width="12.140625" style="211" bestFit="1" customWidth="1"/>
    <col min="15130" max="15130" width="13.42578125" style="211" customWidth="1"/>
    <col min="15131" max="15360" width="9.140625" style="211"/>
    <col min="15361" max="15361" width="6.5703125" style="211" customWidth="1"/>
    <col min="15362" max="15362" width="40.85546875" style="211" customWidth="1"/>
    <col min="15363" max="15363" width="11.28515625" style="211" customWidth="1"/>
    <col min="15364" max="15364" width="14.28515625" style="211" customWidth="1"/>
    <col min="15365" max="15365" width="11.28515625" style="211" customWidth="1"/>
    <col min="15366" max="15366" width="10.85546875" style="211" customWidth="1"/>
    <col min="15367" max="15367" width="11" style="211" customWidth="1"/>
    <col min="15368" max="15369" width="13.140625" style="211" customWidth="1"/>
    <col min="15370" max="15370" width="16.140625" style="211" customWidth="1"/>
    <col min="15371" max="15371" width="11.28515625" style="211" customWidth="1"/>
    <col min="15372" max="15374" width="13.28515625" style="211" customWidth="1"/>
    <col min="15375" max="15375" width="12" style="211" customWidth="1"/>
    <col min="15376" max="15378" width="11.85546875" style="211" customWidth="1"/>
    <col min="15379" max="15379" width="9.140625" style="211" customWidth="1"/>
    <col min="15380" max="15382" width="13.28515625" style="211" customWidth="1"/>
    <col min="15383" max="15383" width="10.42578125" style="211" customWidth="1"/>
    <col min="15384" max="15384" width="11.5703125" style="211" customWidth="1"/>
    <col min="15385" max="15385" width="12.140625" style="211" bestFit="1" customWidth="1"/>
    <col min="15386" max="15386" width="13.42578125" style="211" customWidth="1"/>
    <col min="15387" max="15616" width="9.140625" style="211"/>
    <col min="15617" max="15617" width="6.5703125" style="211" customWidth="1"/>
    <col min="15618" max="15618" width="40.85546875" style="211" customWidth="1"/>
    <col min="15619" max="15619" width="11.28515625" style="211" customWidth="1"/>
    <col min="15620" max="15620" width="14.28515625" style="211" customWidth="1"/>
    <col min="15621" max="15621" width="11.28515625" style="211" customWidth="1"/>
    <col min="15622" max="15622" width="10.85546875" style="211" customWidth="1"/>
    <col min="15623" max="15623" width="11" style="211" customWidth="1"/>
    <col min="15624" max="15625" width="13.140625" style="211" customWidth="1"/>
    <col min="15626" max="15626" width="16.140625" style="211" customWidth="1"/>
    <col min="15627" max="15627" width="11.28515625" style="211" customWidth="1"/>
    <col min="15628" max="15630" width="13.28515625" style="211" customWidth="1"/>
    <col min="15631" max="15631" width="12" style="211" customWidth="1"/>
    <col min="15632" max="15634" width="11.85546875" style="211" customWidth="1"/>
    <col min="15635" max="15635" width="9.140625" style="211" customWidth="1"/>
    <col min="15636" max="15638" width="13.28515625" style="211" customWidth="1"/>
    <col min="15639" max="15639" width="10.42578125" style="211" customWidth="1"/>
    <col min="15640" max="15640" width="11.5703125" style="211" customWidth="1"/>
    <col min="15641" max="15641" width="12.140625" style="211" bestFit="1" customWidth="1"/>
    <col min="15642" max="15642" width="13.42578125" style="211" customWidth="1"/>
    <col min="15643" max="15872" width="9.140625" style="211"/>
    <col min="15873" max="15873" width="6.5703125" style="211" customWidth="1"/>
    <col min="15874" max="15874" width="40.85546875" style="211" customWidth="1"/>
    <col min="15875" max="15875" width="11.28515625" style="211" customWidth="1"/>
    <col min="15876" max="15876" width="14.28515625" style="211" customWidth="1"/>
    <col min="15877" max="15877" width="11.28515625" style="211" customWidth="1"/>
    <col min="15878" max="15878" width="10.85546875" style="211" customWidth="1"/>
    <col min="15879" max="15879" width="11" style="211" customWidth="1"/>
    <col min="15880" max="15881" width="13.140625" style="211" customWidth="1"/>
    <col min="15882" max="15882" width="16.140625" style="211" customWidth="1"/>
    <col min="15883" max="15883" width="11.28515625" style="211" customWidth="1"/>
    <col min="15884" max="15886" width="13.28515625" style="211" customWidth="1"/>
    <col min="15887" max="15887" width="12" style="211" customWidth="1"/>
    <col min="15888" max="15890" width="11.85546875" style="211" customWidth="1"/>
    <col min="15891" max="15891" width="9.140625" style="211" customWidth="1"/>
    <col min="15892" max="15894" width="13.28515625" style="211" customWidth="1"/>
    <col min="15895" max="15895" width="10.42578125" style="211" customWidth="1"/>
    <col min="15896" max="15896" width="11.5703125" style="211" customWidth="1"/>
    <col min="15897" max="15897" width="12.140625" style="211" bestFit="1" customWidth="1"/>
    <col min="15898" max="15898" width="13.42578125" style="211" customWidth="1"/>
    <col min="15899" max="16128" width="9.140625" style="211"/>
    <col min="16129" max="16129" width="6.5703125" style="211" customWidth="1"/>
    <col min="16130" max="16130" width="40.85546875" style="211" customWidth="1"/>
    <col min="16131" max="16131" width="11.28515625" style="211" customWidth="1"/>
    <col min="16132" max="16132" width="14.28515625" style="211" customWidth="1"/>
    <col min="16133" max="16133" width="11.28515625" style="211" customWidth="1"/>
    <col min="16134" max="16134" width="10.85546875" style="211" customWidth="1"/>
    <col min="16135" max="16135" width="11" style="211" customWidth="1"/>
    <col min="16136" max="16137" width="13.140625" style="211" customWidth="1"/>
    <col min="16138" max="16138" width="16.140625" style="211" customWidth="1"/>
    <col min="16139" max="16139" width="11.28515625" style="211" customWidth="1"/>
    <col min="16140" max="16142" width="13.28515625" style="211" customWidth="1"/>
    <col min="16143" max="16143" width="12" style="211" customWidth="1"/>
    <col min="16144" max="16146" width="11.85546875" style="211" customWidth="1"/>
    <col min="16147" max="16147" width="9.140625" style="211" customWidth="1"/>
    <col min="16148" max="16150" width="13.28515625" style="211" customWidth="1"/>
    <col min="16151" max="16151" width="10.42578125" style="211" customWidth="1"/>
    <col min="16152" max="16152" width="11.5703125" style="211" customWidth="1"/>
    <col min="16153" max="16153" width="12.140625" style="211" bestFit="1" customWidth="1"/>
    <col min="16154" max="16154" width="13.42578125" style="211" customWidth="1"/>
    <col min="16155" max="16384" width="9.140625" style="211"/>
  </cols>
  <sheetData>
    <row r="1" spans="1:27" ht="15.75" x14ac:dyDescent="0.25">
      <c r="L1" s="208"/>
      <c r="M1" s="208"/>
      <c r="N1" s="208"/>
      <c r="O1" s="209"/>
      <c r="P1" s="209"/>
      <c r="Q1" s="209"/>
      <c r="R1" s="209"/>
      <c r="S1" s="341" t="s">
        <v>254</v>
      </c>
      <c r="T1" s="341"/>
      <c r="U1" s="341"/>
      <c r="V1" s="341"/>
      <c r="W1" s="341"/>
      <c r="X1" s="341"/>
    </row>
    <row r="2" spans="1:27" ht="16.5" x14ac:dyDescent="0.25">
      <c r="A2" s="342" t="s">
        <v>255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</row>
    <row r="3" spans="1:27" s="212" customFormat="1" ht="15.75" x14ac:dyDescent="0.25">
      <c r="A3" s="343" t="s">
        <v>1</v>
      </c>
      <c r="B3" s="343" t="s">
        <v>256</v>
      </c>
      <c r="C3" s="343" t="s">
        <v>257</v>
      </c>
      <c r="D3" s="343"/>
      <c r="E3" s="343"/>
      <c r="F3" s="343"/>
      <c r="G3" s="343" t="s">
        <v>258</v>
      </c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</row>
    <row r="4" spans="1:27" s="212" customFormat="1" x14ac:dyDescent="0.25">
      <c r="A4" s="343"/>
      <c r="B4" s="343"/>
      <c r="C4" s="343"/>
      <c r="D4" s="343"/>
      <c r="E4" s="343"/>
      <c r="F4" s="343"/>
      <c r="G4" s="344" t="s">
        <v>259</v>
      </c>
      <c r="H4" s="344"/>
      <c r="I4" s="344"/>
      <c r="J4" s="344"/>
      <c r="K4" s="344" t="s">
        <v>71</v>
      </c>
      <c r="L4" s="344"/>
      <c r="M4" s="344"/>
      <c r="N4" s="344"/>
      <c r="O4" s="344" t="s">
        <v>260</v>
      </c>
      <c r="P4" s="344"/>
      <c r="Q4" s="344"/>
      <c r="R4" s="344"/>
      <c r="S4" s="344" t="s">
        <v>261</v>
      </c>
      <c r="T4" s="344"/>
      <c r="U4" s="344"/>
      <c r="V4" s="344"/>
      <c r="W4" s="344" t="s">
        <v>262</v>
      </c>
      <c r="X4" s="344"/>
      <c r="Y4" s="344"/>
      <c r="Z4" s="344"/>
    </row>
    <row r="5" spans="1:27" s="212" customFormat="1" x14ac:dyDescent="0.25">
      <c r="A5" s="343"/>
      <c r="B5" s="343"/>
      <c r="C5" s="346" t="s">
        <v>263</v>
      </c>
      <c r="D5" s="347"/>
      <c r="E5" s="346" t="s">
        <v>264</v>
      </c>
      <c r="F5" s="347"/>
      <c r="G5" s="346" t="s">
        <v>263</v>
      </c>
      <c r="H5" s="347"/>
      <c r="I5" s="346" t="s">
        <v>264</v>
      </c>
      <c r="J5" s="347"/>
      <c r="K5" s="346" t="s">
        <v>263</v>
      </c>
      <c r="L5" s="347"/>
      <c r="M5" s="346" t="s">
        <v>264</v>
      </c>
      <c r="N5" s="347"/>
      <c r="O5" s="346" t="s">
        <v>263</v>
      </c>
      <c r="P5" s="347"/>
      <c r="Q5" s="346" t="s">
        <v>264</v>
      </c>
      <c r="R5" s="347"/>
      <c r="S5" s="346" t="s">
        <v>263</v>
      </c>
      <c r="T5" s="347"/>
      <c r="U5" s="346" t="s">
        <v>264</v>
      </c>
      <c r="V5" s="347"/>
      <c r="W5" s="346" t="s">
        <v>263</v>
      </c>
      <c r="X5" s="347"/>
      <c r="Y5" s="348" t="s">
        <v>264</v>
      </c>
      <c r="Z5" s="349"/>
    </row>
    <row r="6" spans="1:27" s="215" customFormat="1" ht="25.5" x14ac:dyDescent="0.25">
      <c r="A6" s="343"/>
      <c r="B6" s="343"/>
      <c r="C6" s="213" t="s">
        <v>265</v>
      </c>
      <c r="D6" s="213" t="s">
        <v>266</v>
      </c>
      <c r="E6" s="213" t="s">
        <v>265</v>
      </c>
      <c r="F6" s="213" t="s">
        <v>266</v>
      </c>
      <c r="G6" s="213" t="s">
        <v>265</v>
      </c>
      <c r="H6" s="213" t="s">
        <v>266</v>
      </c>
      <c r="I6" s="213" t="s">
        <v>265</v>
      </c>
      <c r="J6" s="213" t="s">
        <v>266</v>
      </c>
      <c r="K6" s="213" t="s">
        <v>265</v>
      </c>
      <c r="L6" s="213" t="s">
        <v>266</v>
      </c>
      <c r="M6" s="213" t="s">
        <v>265</v>
      </c>
      <c r="N6" s="213" t="s">
        <v>266</v>
      </c>
      <c r="O6" s="213" t="s">
        <v>265</v>
      </c>
      <c r="P6" s="213" t="s">
        <v>266</v>
      </c>
      <c r="Q6" s="213" t="s">
        <v>265</v>
      </c>
      <c r="R6" s="213" t="s">
        <v>266</v>
      </c>
      <c r="S6" s="213" t="s">
        <v>265</v>
      </c>
      <c r="T6" s="213" t="s">
        <v>266</v>
      </c>
      <c r="U6" s="213" t="s">
        <v>265</v>
      </c>
      <c r="V6" s="213" t="s">
        <v>266</v>
      </c>
      <c r="W6" s="213" t="s">
        <v>265</v>
      </c>
      <c r="X6" s="213" t="s">
        <v>266</v>
      </c>
      <c r="Y6" s="214" t="s">
        <v>265</v>
      </c>
      <c r="Z6" s="214" t="s">
        <v>266</v>
      </c>
    </row>
    <row r="7" spans="1:27" ht="15.75" x14ac:dyDescent="0.25">
      <c r="A7" s="350" t="s">
        <v>267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216"/>
      <c r="Z7" s="216"/>
    </row>
    <row r="8" spans="1:27" s="225" customFormat="1" ht="15.75" x14ac:dyDescent="0.25">
      <c r="A8" s="217">
        <v>9</v>
      </c>
      <c r="B8" s="218" t="s">
        <v>268</v>
      </c>
      <c r="C8" s="217">
        <v>29</v>
      </c>
      <c r="D8" s="217">
        <v>11.8028</v>
      </c>
      <c r="E8" s="217">
        <f>I8+M8+Q8+U8+Y8</f>
        <v>0</v>
      </c>
      <c r="F8" s="217">
        <f>J8+N8+R8+V8+Z8</f>
        <v>0</v>
      </c>
      <c r="G8" s="219"/>
      <c r="H8" s="220"/>
      <c r="I8" s="220"/>
      <c r="J8" s="220"/>
      <c r="K8" s="217">
        <v>29</v>
      </c>
      <c r="L8" s="220">
        <v>11.8028</v>
      </c>
      <c r="M8" s="220"/>
      <c r="N8" s="220"/>
      <c r="O8" s="221"/>
      <c r="P8" s="220"/>
      <c r="Q8" s="220"/>
      <c r="R8" s="220"/>
      <c r="S8" s="219"/>
      <c r="T8" s="222"/>
      <c r="U8" s="222"/>
      <c r="V8" s="222"/>
      <c r="W8" s="217"/>
      <c r="X8" s="217"/>
      <c r="Y8" s="223"/>
      <c r="Z8" s="223"/>
      <c r="AA8" s="224"/>
    </row>
    <row r="9" spans="1:27" s="235" customFormat="1" ht="15.75" x14ac:dyDescent="0.25">
      <c r="A9" s="217"/>
      <c r="B9" s="226" t="s">
        <v>269</v>
      </c>
      <c r="C9" s="227">
        <f t="shared" ref="C9:H9" si="0">SUM(C8:C8)</f>
        <v>29</v>
      </c>
      <c r="D9" s="228">
        <f t="shared" si="0"/>
        <v>11.8028</v>
      </c>
      <c r="E9" s="227">
        <f t="shared" si="0"/>
        <v>0</v>
      </c>
      <c r="F9" s="229">
        <f t="shared" si="0"/>
        <v>0</v>
      </c>
      <c r="G9" s="230">
        <f t="shared" si="0"/>
        <v>0</v>
      </c>
      <c r="H9" s="231">
        <f t="shared" si="0"/>
        <v>0</v>
      </c>
      <c r="I9" s="231">
        <v>0</v>
      </c>
      <c r="J9" s="231">
        <v>0</v>
      </c>
      <c r="K9" s="232">
        <f t="shared" ref="K9:P9" si="1">SUM(K8:K8)</f>
        <v>29</v>
      </c>
      <c r="L9" s="228">
        <f t="shared" si="1"/>
        <v>11.8028</v>
      </c>
      <c r="M9" s="232">
        <f t="shared" si="1"/>
        <v>0</v>
      </c>
      <c r="N9" s="231">
        <f t="shared" si="1"/>
        <v>0</v>
      </c>
      <c r="O9" s="233">
        <f t="shared" si="1"/>
        <v>0</v>
      </c>
      <c r="P9" s="231">
        <f t="shared" si="1"/>
        <v>0</v>
      </c>
      <c r="Q9" s="231">
        <v>0</v>
      </c>
      <c r="R9" s="231">
        <v>0</v>
      </c>
      <c r="S9" s="230">
        <f>SUM(S8:S8)</f>
        <v>0</v>
      </c>
      <c r="T9" s="229">
        <f>SUM(T8:T8)</f>
        <v>0</v>
      </c>
      <c r="U9" s="229">
        <v>0</v>
      </c>
      <c r="V9" s="229">
        <v>0</v>
      </c>
      <c r="W9" s="232">
        <v>0</v>
      </c>
      <c r="X9" s="232">
        <v>0</v>
      </c>
      <c r="Y9" s="234">
        <v>0</v>
      </c>
      <c r="Z9" s="234">
        <v>0</v>
      </c>
    </row>
    <row r="10" spans="1:27" s="212" customFormat="1" ht="15.75" x14ac:dyDescent="0.25">
      <c r="A10" s="343" t="s">
        <v>270</v>
      </c>
      <c r="B10" s="343" t="s">
        <v>271</v>
      </c>
      <c r="C10" s="343"/>
      <c r="D10" s="343"/>
      <c r="E10" s="343"/>
      <c r="F10" s="343">
        <v>353496.08</v>
      </c>
      <c r="G10" s="343"/>
      <c r="H10" s="343">
        <f>F10</f>
        <v>353496.08</v>
      </c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236"/>
      <c r="Z10" s="216"/>
    </row>
    <row r="11" spans="1:27" x14ac:dyDescent="0.25">
      <c r="A11" s="345"/>
      <c r="B11" s="345"/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</row>
  </sheetData>
  <mergeCells count="26">
    <mergeCell ref="A11:X11"/>
    <mergeCell ref="W4:Z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7:X7"/>
    <mergeCell ref="A10:X10"/>
    <mergeCell ref="S1:X1"/>
    <mergeCell ref="A2:X2"/>
    <mergeCell ref="A3:A6"/>
    <mergeCell ref="B3:B6"/>
    <mergeCell ref="C3:F4"/>
    <mergeCell ref="G3:Z3"/>
    <mergeCell ref="G4:J4"/>
    <mergeCell ref="K4:N4"/>
    <mergeCell ref="O4:R4"/>
    <mergeCell ref="S4:V4"/>
  </mergeCells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форма 5</vt:lpstr>
      <vt:lpstr>таблица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2014-05-05T04:26:39Z</cp:lastPrinted>
  <dcterms:created xsi:type="dcterms:W3CDTF">2006-09-16T00:00:00Z</dcterms:created>
  <dcterms:modified xsi:type="dcterms:W3CDTF">2024-11-27T11:44:23Z</dcterms:modified>
</cp:coreProperties>
</file>